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mpetrolUsers\lumoise\Desktop\Upload site\27.04.2022 Hotarari AGA - Raport anual 2021\Raport anual\"/>
    </mc:Choice>
  </mc:AlternateContent>
  <xr:revisionPtr revIDLastSave="0" documentId="13_ncr:1_{92244010-7E6C-4078-996F-C6CC57674588}" xr6:coauthVersionLast="47" xr6:coauthVersionMax="47" xr10:uidLastSave="{00000000-0000-0000-0000-000000000000}"/>
  <bookViews>
    <workbookView xWindow="-103" yWindow="-103" windowWidth="22149" windowHeight="11949" tabRatio="765" xr2:uid="{E94D0ECE-9588-4918-A9AC-10EC21A996D5}"/>
  </bookViews>
  <sheets>
    <sheet name="Index" sheetId="5" r:id="rId1"/>
    <sheet name="Statement of P&amp;L and OCI" sheetId="2" r:id="rId2"/>
    <sheet name="Statement of financial position" sheetId="1" r:id="rId3"/>
    <sheet name="Statement of changes in equity" sheetId="3" r:id="rId4"/>
    <sheet name="Statement of cash flow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4" l="1"/>
  <c r="D25" i="4"/>
  <c r="D31" i="4" s="1"/>
  <c r="D38" i="4"/>
  <c r="D45" i="4" l="1"/>
  <c r="D48" i="4" s="1"/>
  <c r="E37" i="2" l="1"/>
  <c r="E50" i="1"/>
  <c r="E44" i="1" l="1"/>
  <c r="E15" i="1"/>
  <c r="E46" i="2"/>
  <c r="E24" i="1"/>
  <c r="E26" i="1" s="1"/>
  <c r="E34" i="2"/>
  <c r="E39" i="2" s="1"/>
  <c r="E27" i="2"/>
  <c r="E12" i="2"/>
  <c r="E37" i="1"/>
  <c r="E51" i="1"/>
  <c r="E29" i="2" l="1"/>
  <c r="E41" i="2" s="1"/>
  <c r="E43" i="2" s="1"/>
  <c r="E49" i="2" s="1"/>
  <c r="E52" i="1"/>
</calcChain>
</file>

<file path=xl/sharedStrings.xml><?xml version="1.0" encoding="utf-8"?>
<sst xmlns="http://schemas.openxmlformats.org/spreadsheetml/2006/main" count="195" uniqueCount="151">
  <si>
    <t>31.12.2021</t>
  </si>
  <si>
    <t>31.12.2020</t>
  </si>
  <si>
    <t xml:space="preserve">Capital  </t>
  </si>
  <si>
    <t>Turnover</t>
  </si>
  <si>
    <t>Revenues from contracts with customers</t>
  </si>
  <si>
    <t>Rental revenues</t>
  </si>
  <si>
    <t>Other operating income</t>
  </si>
  <si>
    <t>OPERATING INCOME - TOTAL</t>
  </si>
  <si>
    <t>Expenses with consumables</t>
  </si>
  <si>
    <t>Power and water expenses</t>
  </si>
  <si>
    <t>Merchandise expenses</t>
  </si>
  <si>
    <t>Payroll costs, out of which:</t>
  </si>
  <si>
    <t xml:space="preserve">          Salaries</t>
  </si>
  <si>
    <t xml:space="preserve">          Social security contributions</t>
  </si>
  <si>
    <t xml:space="preserve">Fixed assets value adjustment, of which </t>
  </si>
  <si>
    <t xml:space="preserve">          Depreciation</t>
  </si>
  <si>
    <t xml:space="preserve">          Impairment of property, plant and equipment</t>
  </si>
  <si>
    <t xml:space="preserve">Current assets value adjustment </t>
  </si>
  <si>
    <t>Expenses with third-party services</t>
  </si>
  <si>
    <t>Taxes, duties and similar expenses</t>
  </si>
  <si>
    <t xml:space="preserve">Other operating expenses  </t>
  </si>
  <si>
    <t>OPERATING EXPENSES - TOTAL</t>
  </si>
  <si>
    <t>OPERATING RESULT</t>
  </si>
  <si>
    <t>Interest income</t>
  </si>
  <si>
    <t>- of which, revenues from related parties</t>
  </si>
  <si>
    <t>Other financial income</t>
  </si>
  <si>
    <t xml:space="preserve">FINANCIAL INCOME  - TOTAL </t>
  </si>
  <si>
    <t>Other financial expenses</t>
  </si>
  <si>
    <t>FINANCIAL EXPENSES – TOTAL</t>
  </si>
  <si>
    <t>FINANCIAL RESULT</t>
  </si>
  <si>
    <t>RESULT BEFORE TAX</t>
  </si>
  <si>
    <t>Income tax expense</t>
  </si>
  <si>
    <t>RESULT FOR THE YEAR</t>
  </si>
  <si>
    <t>Earnings per share</t>
  </si>
  <si>
    <t>Other comprehensive income that will not be reclassified to profit or loss in subsequent periods (net of tax):</t>
  </si>
  <si>
    <t>Actuarial gain / (losses) relating to retirement benefits</t>
  </si>
  <si>
    <t>Remeasurement of fair value of financial assets measured at fair value through other comprehensive income</t>
  </si>
  <si>
    <t>TOTAL COMPREHENSIVE INCOME, net of tax</t>
  </si>
  <si>
    <t xml:space="preserve">Assets </t>
  </si>
  <si>
    <t>Non-current assets</t>
  </si>
  <si>
    <t>Tangible assets</t>
  </si>
  <si>
    <t>Right of use asset</t>
  </si>
  <si>
    <t>Real estate investments</t>
  </si>
  <si>
    <t>Intangible assets</t>
  </si>
  <si>
    <t>Financial assets</t>
  </si>
  <si>
    <t>Other financial assets</t>
  </si>
  <si>
    <t xml:space="preserve">Total non-current assets </t>
  </si>
  <si>
    <t>Current Assets</t>
  </si>
  <si>
    <t>Inventories</t>
  </si>
  <si>
    <t>Trade and similar receivables</t>
  </si>
  <si>
    <t>Availabilities in cash pooling system</t>
  </si>
  <si>
    <t xml:space="preserve">Other current assets </t>
  </si>
  <si>
    <t>Collateral cash for guarantee letters</t>
  </si>
  <si>
    <t>Cash and deposits</t>
  </si>
  <si>
    <t>Total current assets</t>
  </si>
  <si>
    <t>Total assets</t>
  </si>
  <si>
    <t>Capital  and reserves</t>
  </si>
  <si>
    <t>Share capital, of which:</t>
  </si>
  <si>
    <t>Legal reserves</t>
  </si>
  <si>
    <t>Other reserves</t>
  </si>
  <si>
    <t>Retained earnings</t>
  </si>
  <si>
    <t>Retained earnings IFRS transition</t>
  </si>
  <si>
    <t>Current result</t>
  </si>
  <si>
    <t>Total equity</t>
  </si>
  <si>
    <t>Long-term liabilities</t>
  </si>
  <si>
    <t>Employee benefits liabilities</t>
  </si>
  <si>
    <t>Deferred tax liabilities</t>
  </si>
  <si>
    <t>Lease liability</t>
  </si>
  <si>
    <t>Other liabilities</t>
  </si>
  <si>
    <t>Total long-term liabilities</t>
  </si>
  <si>
    <t>Current liabilities</t>
  </si>
  <si>
    <t>Trade payables and similar liabilities</t>
  </si>
  <si>
    <t>Income tax payable</t>
  </si>
  <si>
    <t>Total current liabilities</t>
  </si>
  <si>
    <t>Total liabilities</t>
  </si>
  <si>
    <t>Total equity and liabilities</t>
  </si>
  <si>
    <t>STATEMENT OF PROFIT OR LOSS AND OTHER COMPREHENSIVE INCOME</t>
  </si>
  <si>
    <t>STATEMENT OF FINANCIAL POSITION</t>
  </si>
  <si>
    <t>Cash flows from operating activities:</t>
  </si>
  <si>
    <t>Net result before tax</t>
  </si>
  <si>
    <t>Adjustments for:</t>
  </si>
  <si>
    <t>Depreciation and adjustments related to right of use assets</t>
  </si>
  <si>
    <t>Depreciation and adjustments related to intangible assets</t>
  </si>
  <si>
    <t>Impairment of property, plant and equipment</t>
  </si>
  <si>
    <t>Provisions for post-employment benefits plans and other provisions</t>
  </si>
  <si>
    <t>Adjustments for inventory depreciation</t>
  </si>
  <si>
    <t>Allowance for trade and other receivables</t>
  </si>
  <si>
    <t>Trade receivables and sundry debtors write off</t>
  </si>
  <si>
    <t>Earnings from debts write-off (unclaimed dividends)</t>
  </si>
  <si>
    <t>Interest income, net</t>
  </si>
  <si>
    <t>Loss / (profit) from tangible asset sales</t>
  </si>
  <si>
    <t>Unrealized foreign exchange differences (Gain)/Loss</t>
  </si>
  <si>
    <t>Operating profit before working capital changes</t>
  </si>
  <si>
    <t>Decrease / (Increase) of performance guarantees and dividend payments accounts</t>
  </si>
  <si>
    <t>Decrease / (Increase) of trade and other receivables</t>
  </si>
  <si>
    <t>Decrease / (Increase) of inventories</t>
  </si>
  <si>
    <t>(Decrease) / Increase of trade and other debts</t>
  </si>
  <si>
    <t>Paid income tax</t>
  </si>
  <si>
    <t>Net cash flow from operating activities</t>
  </si>
  <si>
    <t>Cash flows from investments:</t>
  </si>
  <si>
    <t>Payments for purchase of tangible and intangible assets</t>
  </si>
  <si>
    <t xml:space="preserve">Receipts from sale of  tangible and intangible assets </t>
  </si>
  <si>
    <t>Received interest</t>
  </si>
  <si>
    <t>Net cash from investments</t>
  </si>
  <si>
    <t xml:space="preserve">Cash flows from financing activities: </t>
  </si>
  <si>
    <t>Payments corresponding to leasing contracts</t>
  </si>
  <si>
    <t xml:space="preserve">Dividends paid </t>
  </si>
  <si>
    <t>Net cash flows from financing activities</t>
  </si>
  <si>
    <t>Net (decrease) / increase of cash and cash equivalents</t>
  </si>
  <si>
    <t>Net foreign exchange differences</t>
  </si>
  <si>
    <t>Cash and cash equivalents at the beginning of the financial year</t>
  </si>
  <si>
    <t>Cash and cash equivalents at the end of the financial year</t>
  </si>
  <si>
    <t>STATEMENT OF CASH FLOW</t>
  </si>
  <si>
    <t>Rompetrol Well Services S.A.</t>
  </si>
  <si>
    <t>amounts in RON</t>
  </si>
  <si>
    <t>as at and for the financial exercise ended 31 December 2021</t>
  </si>
  <si>
    <t xml:space="preserve">Extract from </t>
  </si>
  <si>
    <t>Date</t>
  </si>
  <si>
    <t xml:space="preserve">             Subscribed and paid in share capital</t>
  </si>
  <si>
    <t xml:space="preserve">             Share capital adjustments</t>
  </si>
  <si>
    <t>STATEMENT OF CHANGES IN EQUITY</t>
  </si>
  <si>
    <t>Share</t>
  </si>
  <si>
    <t>capital</t>
  </si>
  <si>
    <t>Legal</t>
  </si>
  <si>
    <t>reserves</t>
  </si>
  <si>
    <t>Other</t>
  </si>
  <si>
    <t>Retained</t>
  </si>
  <si>
    <t>earnings</t>
  </si>
  <si>
    <t>IFRS transition</t>
  </si>
  <si>
    <t>Current</t>
  </si>
  <si>
    <t>result</t>
  </si>
  <si>
    <t>Total</t>
  </si>
  <si>
    <t>equity</t>
  </si>
  <si>
    <t>For the year ended as at 31 December 2021</t>
  </si>
  <si>
    <t>For the year ended as at 31 December 2020</t>
  </si>
  <si>
    <t>Profit distribution</t>
  </si>
  <si>
    <t>Balance at 1 January 2021</t>
  </si>
  <si>
    <t>Balance at 1 January 2020</t>
  </si>
  <si>
    <t>Dividends</t>
  </si>
  <si>
    <t>Other movements</t>
  </si>
  <si>
    <t>Other comprehensive income</t>
  </si>
  <si>
    <t>Value adjustment of Financial assets measured at fair value through other comprehensive income</t>
  </si>
  <si>
    <t>Depreciation and adjustments related to tangible assets and investment properties</t>
  </si>
  <si>
    <t>(Increase) / Decrease of cash pooling balance</t>
  </si>
  <si>
    <t>Indirect Method</t>
  </si>
  <si>
    <t xml:space="preserve">Audited Stand-Alone Financial Statements </t>
  </si>
  <si>
    <t>The Financial Statements, prepared as at 31 December 2021, refers to the company Rompetrol Well Services SA.</t>
  </si>
  <si>
    <t>Total comprehensive income</t>
  </si>
  <si>
    <t>Other Capital Reserves</t>
  </si>
  <si>
    <t>Balance at 31 December 2021 including OCI</t>
  </si>
  <si>
    <t>Balance at 31 December 2020 including OCI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</si>
</sst>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20" x14ac:knownFonts="1">
    <font>
      <sz val="9"/>
      <color theme="1"/>
      <name val="Calibri"/>
      <family val="2"/>
    </font>
    <font>
      <sz val="9"/>
      <color theme="1"/>
      <name val="Calibri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  <font>
      <sz val="8"/>
      <name val="Tahoma"/>
      <family val="2"/>
    </font>
    <font>
      <b/>
      <sz val="8"/>
      <color rgb="FF000000"/>
      <name val="Tahoma"/>
      <family val="2"/>
    </font>
    <font>
      <b/>
      <sz val="8"/>
      <name val="Tahoma"/>
      <family val="2"/>
    </font>
    <font>
      <b/>
      <sz val="9"/>
      <color theme="1"/>
      <name val="Calibri"/>
      <family val="2"/>
    </font>
    <font>
      <u/>
      <sz val="9"/>
      <color theme="10"/>
      <name val="Calibri"/>
      <family val="2"/>
    </font>
    <font>
      <i/>
      <sz val="8"/>
      <color theme="1"/>
      <name val="Tahoma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color theme="1"/>
      <name val="Calibri"/>
      <family val="2"/>
    </font>
    <font>
      <i/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/>
    <xf numFmtId="0" fontId="2" fillId="0" borderId="0" xfId="0" applyFont="1"/>
    <xf numFmtId="164" fontId="7" fillId="0" borderId="0" xfId="1" applyNumberFormat="1" applyFont="1" applyAlignment="1">
      <alignment horizontal="right" vertical="center"/>
    </xf>
    <xf numFmtId="0" fontId="8" fillId="0" borderId="0" xfId="0" applyFont="1"/>
    <xf numFmtId="164" fontId="3" fillId="0" borderId="0" xfId="0" applyNumberFormat="1" applyFont="1"/>
    <xf numFmtId="41" fontId="3" fillId="0" borderId="0" xfId="0" applyNumberFormat="1" applyFont="1"/>
    <xf numFmtId="0" fontId="6" fillId="0" borderId="0" xfId="0" applyFont="1" applyAlignment="1">
      <alignment vertical="center"/>
    </xf>
    <xf numFmtId="164" fontId="6" fillId="0" borderId="0" xfId="1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4" fontId="5" fillId="0" borderId="0" xfId="1" applyNumberFormat="1" applyFont="1" applyAlignment="1">
      <alignment horizontal="right" vertical="center"/>
    </xf>
    <xf numFmtId="164" fontId="5" fillId="0" borderId="0" xfId="1" applyNumberFormat="1" applyFont="1" applyFill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164" fontId="4" fillId="0" borderId="0" xfId="1" applyNumberFormat="1" applyFont="1" applyFill="1" applyAlignment="1">
      <alignment horizontal="right" vertical="center"/>
    </xf>
    <xf numFmtId="164" fontId="3" fillId="0" borderId="0" xfId="1" applyNumberFormat="1" applyFont="1"/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37" fontId="7" fillId="0" borderId="4" xfId="1" applyNumberFormat="1" applyFont="1" applyFill="1" applyBorder="1" applyAlignment="1">
      <alignment horizontal="right" vertical="center"/>
    </xf>
    <xf numFmtId="0" fontId="9" fillId="0" borderId="0" xfId="2"/>
    <xf numFmtId="0" fontId="10" fillId="0" borderId="0" xfId="0" applyFont="1" applyAlignment="1">
      <alignment horizontal="justify" vertic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justify" vertical="center"/>
    </xf>
    <xf numFmtId="37" fontId="12" fillId="0" borderId="0" xfId="0" applyNumberFormat="1" applyFont="1"/>
    <xf numFmtId="0" fontId="13" fillId="0" borderId="0" xfId="0" applyFont="1" applyAlignment="1">
      <alignment horizontal="justify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37" fontId="12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 indent="3"/>
    </xf>
    <xf numFmtId="0" fontId="14" fillId="0" borderId="0" xfId="0" applyFont="1" applyAlignment="1">
      <alignment vertical="center" wrapText="1"/>
    </xf>
    <xf numFmtId="37" fontId="11" fillId="0" borderId="3" xfId="0" applyNumberFormat="1" applyFont="1" applyBorder="1" applyAlignment="1">
      <alignment horizontal="right" vertical="center" wrapText="1"/>
    </xf>
    <xf numFmtId="0" fontId="12" fillId="0" borderId="0" xfId="0" applyFont="1" applyAlignment="1">
      <alignment wrapText="1"/>
    </xf>
    <xf numFmtId="37" fontId="12" fillId="0" borderId="0" xfId="0" applyNumberFormat="1" applyFont="1" applyAlignment="1">
      <alignment wrapText="1"/>
    </xf>
    <xf numFmtId="0" fontId="14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37" fontId="11" fillId="0" borderId="0" xfId="0" applyNumberFormat="1" applyFont="1" applyAlignment="1">
      <alignment horizontal="right" vertical="center" wrapText="1"/>
    </xf>
    <xf numFmtId="37" fontId="11" fillId="0" borderId="4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5" fontId="11" fillId="0" borderId="0" xfId="1" applyNumberFormat="1" applyFont="1" applyFill="1"/>
    <xf numFmtId="43" fontId="12" fillId="0" borderId="0" xfId="0" applyNumberFormat="1" applyFont="1"/>
    <xf numFmtId="0" fontId="13" fillId="0" borderId="0" xfId="0" applyFont="1"/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3" fontId="16" fillId="0" borderId="0" xfId="1" applyNumberFormat="1" applyFont="1" applyFill="1" applyAlignment="1">
      <alignment horizontal="right" vertical="center" wrapText="1"/>
    </xf>
    <xf numFmtId="3" fontId="17" fillId="0" borderId="3" xfId="1" applyNumberFormat="1" applyFont="1" applyFill="1" applyBorder="1" applyAlignment="1">
      <alignment horizontal="right" vertical="center"/>
    </xf>
    <xf numFmtId="164" fontId="17" fillId="0" borderId="3" xfId="1" applyNumberFormat="1" applyFont="1" applyFill="1" applyBorder="1" applyAlignment="1">
      <alignment horizontal="right" vertical="center"/>
    </xf>
    <xf numFmtId="3" fontId="16" fillId="0" borderId="0" xfId="1" applyNumberFormat="1" applyFont="1" applyFill="1"/>
    <xf numFmtId="164" fontId="16" fillId="0" borderId="0" xfId="1" applyNumberFormat="1" applyFont="1" applyFill="1"/>
    <xf numFmtId="164" fontId="17" fillId="0" borderId="3" xfId="1" applyNumberFormat="1" applyFont="1" applyBorder="1" applyAlignment="1">
      <alignment horizontal="right" vertical="center"/>
    </xf>
    <xf numFmtId="37" fontId="16" fillId="0" borderId="0" xfId="1" applyNumberFormat="1" applyFont="1" applyFill="1"/>
    <xf numFmtId="3" fontId="17" fillId="0" borderId="4" xfId="1" applyNumberFormat="1" applyFont="1" applyFill="1" applyBorder="1" applyAlignment="1">
      <alignment horizontal="right" vertical="center"/>
    </xf>
    <xf numFmtId="164" fontId="17" fillId="0" borderId="4" xfId="1" applyNumberFormat="1" applyFont="1" applyBorder="1" applyAlignment="1">
      <alignment horizontal="right" vertical="center"/>
    </xf>
    <xf numFmtId="164" fontId="16" fillId="0" borderId="0" xfId="1" applyNumberFormat="1" applyFont="1"/>
    <xf numFmtId="0" fontId="14" fillId="0" borderId="0" xfId="0" applyFont="1" applyAlignment="1">
      <alignment horizontal="center" vertical="center"/>
    </xf>
    <xf numFmtId="3" fontId="17" fillId="0" borderId="0" xfId="1" applyNumberFormat="1" applyFont="1" applyFill="1" applyAlignment="1">
      <alignment horizontal="right" vertical="center"/>
    </xf>
    <xf numFmtId="164" fontId="17" fillId="0" borderId="0" xfId="1" applyNumberFormat="1" applyFont="1" applyAlignment="1">
      <alignment horizontal="right" vertical="center"/>
    </xf>
    <xf numFmtId="0" fontId="18" fillId="0" borderId="0" xfId="0" applyFont="1"/>
    <xf numFmtId="0" fontId="19" fillId="0" borderId="1" xfId="0" applyFont="1" applyBorder="1" applyAlignment="1">
      <alignment vertical="center"/>
    </xf>
    <xf numFmtId="0" fontId="14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37" fontId="16" fillId="0" borderId="0" xfId="1" applyNumberFormat="1" applyFont="1" applyFill="1" applyAlignment="1">
      <alignment horizontal="right" vertical="center"/>
    </xf>
    <xf numFmtId="37" fontId="14" fillId="0" borderId="0" xfId="1" applyNumberFormat="1" applyFont="1" applyFill="1" applyAlignment="1">
      <alignment horizontal="right" vertical="center"/>
    </xf>
    <xf numFmtId="0" fontId="19" fillId="0" borderId="0" xfId="0" applyFont="1" applyAlignment="1">
      <alignment vertical="center"/>
    </xf>
    <xf numFmtId="37" fontId="12" fillId="0" borderId="0" xfId="1" applyNumberFormat="1" applyFont="1" applyFill="1"/>
    <xf numFmtId="37" fontId="12" fillId="0" borderId="0" xfId="1" applyNumberFormat="1" applyFont="1" applyFill="1" applyAlignment="1">
      <alignment horizontal="right" vertical="center"/>
    </xf>
    <xf numFmtId="0" fontId="15" fillId="0" borderId="3" xfId="0" applyFont="1" applyBorder="1" applyAlignment="1">
      <alignment vertical="center"/>
    </xf>
    <xf numFmtId="37" fontId="11" fillId="0" borderId="3" xfId="1" applyNumberFormat="1" applyFont="1" applyFill="1" applyBorder="1" applyAlignment="1">
      <alignment horizontal="right" vertical="center"/>
    </xf>
    <xf numFmtId="37" fontId="12" fillId="0" borderId="0" xfId="1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37" fontId="11" fillId="0" borderId="1" xfId="1" applyNumberFormat="1" applyFont="1" applyFill="1" applyBorder="1" applyAlignment="1">
      <alignment horizontal="right" vertical="center"/>
    </xf>
    <xf numFmtId="37" fontId="11" fillId="0" borderId="0" xfId="1" applyNumberFormat="1" applyFont="1" applyFill="1" applyBorder="1" applyAlignment="1">
      <alignment horizontal="right" vertical="center"/>
    </xf>
    <xf numFmtId="37" fontId="12" fillId="0" borderId="6" xfId="1" applyNumberFormat="1" applyFont="1" applyFill="1" applyBorder="1" applyAlignment="1">
      <alignment horizontal="right" vertical="center"/>
    </xf>
    <xf numFmtId="37" fontId="11" fillId="0" borderId="0" xfId="1" applyNumberFormat="1" applyFont="1" applyFill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right" vertical="center"/>
    </xf>
    <xf numFmtId="164" fontId="7" fillId="0" borderId="7" xfId="1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F8462-EADF-4612-BAFA-A57E45009837}">
  <dimension ref="B1:B12"/>
  <sheetViews>
    <sheetView tabSelected="1" workbookViewId="0">
      <selection activeCell="G20" sqref="G20"/>
    </sheetView>
  </sheetViews>
  <sheetFormatPr defaultColWidth="9.36328125" defaultRowHeight="12" x14ac:dyDescent="0.35"/>
  <cols>
    <col min="1" max="1" width="3.36328125" customWidth="1"/>
    <col min="2" max="10" width="9.36328125" customWidth="1"/>
  </cols>
  <sheetData>
    <row r="1" spans="2:2" x14ac:dyDescent="0.35">
      <c r="B1" s="5" t="s">
        <v>113</v>
      </c>
    </row>
    <row r="3" spans="2:2" x14ac:dyDescent="0.35">
      <c r="B3" t="s">
        <v>116</v>
      </c>
    </row>
    <row r="4" spans="2:2" x14ac:dyDescent="0.35">
      <c r="B4" t="s">
        <v>145</v>
      </c>
    </row>
    <row r="5" spans="2:2" x14ac:dyDescent="0.35">
      <c r="B5" t="s">
        <v>115</v>
      </c>
    </row>
    <row r="7" spans="2:2" x14ac:dyDescent="0.35">
      <c r="B7" s="19" t="s">
        <v>76</v>
      </c>
    </row>
    <row r="8" spans="2:2" x14ac:dyDescent="0.35">
      <c r="B8" s="19" t="s">
        <v>77</v>
      </c>
    </row>
    <row r="9" spans="2:2" x14ac:dyDescent="0.35">
      <c r="B9" s="19" t="s">
        <v>120</v>
      </c>
    </row>
    <row r="10" spans="2:2" x14ac:dyDescent="0.35">
      <c r="B10" s="19" t="s">
        <v>112</v>
      </c>
    </row>
    <row r="12" spans="2:2" x14ac:dyDescent="0.35">
      <c r="B12" t="s">
        <v>146</v>
      </c>
    </row>
  </sheetData>
  <hyperlinks>
    <hyperlink ref="B7" location="'Statement of P&amp;L and OCI'!A1" display="STATEMENT OF PROFIT OR LOSS AND OTHER COMPREHENSIVE INCOME" xr:uid="{FFCE9EC3-4D9F-4E7F-9944-DC9427B2D95A}"/>
    <hyperlink ref="B8" location="'Statement of financial position'!A1" display="STATEMENT OF FINANCIAL POSITION" xr:uid="{180144C3-234A-4BD3-847E-CB257F5032F6}"/>
    <hyperlink ref="B9" location="'Statement of changes in equity'!A1" display="STATEMENT OF CHANGES IN EQUITY" xr:uid="{4CD59F33-4C6B-4A20-94A8-310A4E3DC637}"/>
    <hyperlink ref="B10" location="'Statement of cash flow'!A1" display="STATEMENT OF CASH FLOW" xr:uid="{7BC8DAAF-EE4E-4EEC-8F25-64707430F4A1}"/>
  </hyperlinks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22F31-F7D9-40A3-9E48-4589E4F5DEC3}">
  <dimension ref="B1:E50"/>
  <sheetViews>
    <sheetView workbookViewId="0">
      <selection activeCell="D8" sqref="D8:D49"/>
    </sheetView>
  </sheetViews>
  <sheetFormatPr defaultRowHeight="12" x14ac:dyDescent="0.35"/>
  <cols>
    <col min="2" max="2" width="67.453125" customWidth="1"/>
    <col min="4" max="4" width="17.1796875" customWidth="1"/>
    <col min="5" max="5" width="17.36328125" customWidth="1"/>
  </cols>
  <sheetData>
    <row r="1" spans="2:5" x14ac:dyDescent="0.35">
      <c r="B1" s="21" t="s">
        <v>113</v>
      </c>
      <c r="C1" s="22"/>
      <c r="D1" s="22"/>
      <c r="E1" s="22"/>
    </row>
    <row r="2" spans="2:5" x14ac:dyDescent="0.35">
      <c r="B2" s="23" t="s">
        <v>76</v>
      </c>
      <c r="C2" s="23"/>
      <c r="D2" s="24"/>
      <c r="E2" s="24"/>
    </row>
    <row r="3" spans="2:5" x14ac:dyDescent="0.35">
      <c r="B3" s="25" t="s">
        <v>114</v>
      </c>
      <c r="C3" s="23"/>
      <c r="D3" s="22"/>
      <c r="E3" s="22"/>
    </row>
    <row r="4" spans="2:5" ht="12.45" thickBot="1" x14ac:dyDescent="0.4">
      <c r="B4" s="23"/>
      <c r="C4" s="23"/>
      <c r="D4" s="22"/>
      <c r="E4" s="22"/>
    </row>
    <row r="5" spans="2:5" x14ac:dyDescent="0.35">
      <c r="B5" s="26"/>
      <c r="C5" s="26"/>
      <c r="D5" s="27" t="s">
        <v>117</v>
      </c>
      <c r="E5" s="27" t="s">
        <v>117</v>
      </c>
    </row>
    <row r="6" spans="2:5" ht="12.45" thickBot="1" x14ac:dyDescent="0.4">
      <c r="B6" s="28"/>
      <c r="C6" s="29"/>
      <c r="D6" s="29" t="s">
        <v>0</v>
      </c>
      <c r="E6" s="29" t="s">
        <v>1</v>
      </c>
    </row>
    <row r="7" spans="2:5" ht="12.45" thickTop="1" x14ac:dyDescent="0.35">
      <c r="B7" s="22"/>
      <c r="C7" s="22"/>
      <c r="D7" s="22"/>
      <c r="E7" s="22"/>
    </row>
    <row r="8" spans="2:5" x14ac:dyDescent="0.35">
      <c r="B8" s="30" t="s">
        <v>3</v>
      </c>
      <c r="C8" s="31"/>
      <c r="D8" s="32">
        <v>44597156</v>
      </c>
      <c r="E8" s="32">
        <v>47667816</v>
      </c>
    </row>
    <row r="9" spans="2:5" x14ac:dyDescent="0.35">
      <c r="B9" s="33" t="s">
        <v>4</v>
      </c>
      <c r="C9" s="31"/>
      <c r="D9" s="32">
        <v>44185085</v>
      </c>
      <c r="E9" s="32">
        <v>47249180</v>
      </c>
    </row>
    <row r="10" spans="2:5" x14ac:dyDescent="0.35">
      <c r="B10" s="33" t="s">
        <v>5</v>
      </c>
      <c r="C10" s="31"/>
      <c r="D10" s="32">
        <v>412071</v>
      </c>
      <c r="E10" s="32">
        <v>418636</v>
      </c>
    </row>
    <row r="11" spans="2:5" ht="12.45" thickBot="1" x14ac:dyDescent="0.4">
      <c r="B11" s="34" t="s">
        <v>6</v>
      </c>
      <c r="C11" s="31"/>
      <c r="D11" s="32">
        <v>1363979</v>
      </c>
      <c r="E11" s="32">
        <v>928040</v>
      </c>
    </row>
    <row r="12" spans="2:5" ht="12.45" thickBot="1" x14ac:dyDescent="0.4">
      <c r="B12" s="30" t="s">
        <v>7</v>
      </c>
      <c r="C12" s="30"/>
      <c r="D12" s="35">
        <v>45961135</v>
      </c>
      <c r="E12" s="35">
        <f>SUM(E8,E11)</f>
        <v>48595856</v>
      </c>
    </row>
    <row r="13" spans="2:5" x14ac:dyDescent="0.35">
      <c r="B13" s="36"/>
      <c r="C13" s="36"/>
      <c r="D13" s="37"/>
      <c r="E13" s="37"/>
    </row>
    <row r="14" spans="2:5" x14ac:dyDescent="0.35">
      <c r="B14" s="34" t="s">
        <v>8</v>
      </c>
      <c r="C14" s="34"/>
      <c r="D14" s="32">
        <v>-11406887</v>
      </c>
      <c r="E14" s="32">
        <v>-10853050</v>
      </c>
    </row>
    <row r="15" spans="2:5" x14ac:dyDescent="0.35">
      <c r="B15" s="34" t="s">
        <v>9</v>
      </c>
      <c r="C15" s="34"/>
      <c r="D15" s="32">
        <v>-422678</v>
      </c>
      <c r="E15" s="32">
        <v>-383087</v>
      </c>
    </row>
    <row r="16" spans="2:5" x14ac:dyDescent="0.35">
      <c r="B16" s="34" t="s">
        <v>10</v>
      </c>
      <c r="C16" s="34"/>
      <c r="D16" s="32">
        <v>-48065</v>
      </c>
      <c r="E16" s="32">
        <v>-25500</v>
      </c>
    </row>
    <row r="17" spans="2:5" x14ac:dyDescent="0.35">
      <c r="B17" s="34" t="s">
        <v>11</v>
      </c>
      <c r="C17" s="31"/>
      <c r="D17" s="32">
        <v>-16573739</v>
      </c>
      <c r="E17" s="32">
        <v>-17484748</v>
      </c>
    </row>
    <row r="18" spans="2:5" x14ac:dyDescent="0.35">
      <c r="B18" s="34" t="s">
        <v>12</v>
      </c>
      <c r="C18" s="34"/>
      <c r="D18" s="32">
        <v>-15556835</v>
      </c>
      <c r="E18" s="32">
        <v>-16539435</v>
      </c>
    </row>
    <row r="19" spans="2:5" x14ac:dyDescent="0.35">
      <c r="B19" s="34" t="s">
        <v>13</v>
      </c>
      <c r="C19" s="34"/>
      <c r="D19" s="32">
        <v>-503961</v>
      </c>
      <c r="E19" s="32">
        <v>-545618</v>
      </c>
    </row>
    <row r="20" spans="2:5" x14ac:dyDescent="0.35">
      <c r="B20" s="34" t="s">
        <v>14</v>
      </c>
      <c r="C20" s="31"/>
      <c r="D20" s="32">
        <v>-4505501</v>
      </c>
      <c r="E20" s="32">
        <v>-4895712</v>
      </c>
    </row>
    <row r="21" spans="2:5" x14ac:dyDescent="0.35">
      <c r="B21" s="34" t="s">
        <v>15</v>
      </c>
      <c r="C21" s="34"/>
      <c r="D21" s="32">
        <v>-3996830</v>
      </c>
      <c r="E21" s="32">
        <v>-4895712</v>
      </c>
    </row>
    <row r="22" spans="2:5" x14ac:dyDescent="0.35">
      <c r="B22" s="34" t="s">
        <v>16</v>
      </c>
      <c r="C22" s="34"/>
      <c r="D22" s="32">
        <v>-508671</v>
      </c>
      <c r="E22" s="32">
        <v>0</v>
      </c>
    </row>
    <row r="23" spans="2:5" x14ac:dyDescent="0.35">
      <c r="B23" s="34" t="s">
        <v>17</v>
      </c>
      <c r="C23" s="34"/>
      <c r="D23" s="32">
        <v>-36490</v>
      </c>
      <c r="E23" s="32">
        <v>-157129</v>
      </c>
    </row>
    <row r="24" spans="2:5" x14ac:dyDescent="0.35">
      <c r="B24" s="34" t="s">
        <v>18</v>
      </c>
      <c r="C24" s="31"/>
      <c r="D24" s="32">
        <v>-12118731</v>
      </c>
      <c r="E24" s="32">
        <v>-12922034</v>
      </c>
    </row>
    <row r="25" spans="2:5" x14ac:dyDescent="0.35">
      <c r="B25" s="34" t="s">
        <v>19</v>
      </c>
      <c r="C25" s="34"/>
      <c r="D25" s="32">
        <v>-702696</v>
      </c>
      <c r="E25" s="32">
        <v>-658869</v>
      </c>
    </row>
    <row r="26" spans="2:5" ht="12.45" thickBot="1" x14ac:dyDescent="0.4">
      <c r="B26" s="34" t="s">
        <v>20</v>
      </c>
      <c r="C26" s="31"/>
      <c r="D26" s="32">
        <v>-412850</v>
      </c>
      <c r="E26" s="32">
        <v>-333444</v>
      </c>
    </row>
    <row r="27" spans="2:5" ht="12.45" thickBot="1" x14ac:dyDescent="0.4">
      <c r="B27" s="30" t="s">
        <v>21</v>
      </c>
      <c r="C27" s="30"/>
      <c r="D27" s="35">
        <v>-46227637</v>
      </c>
      <c r="E27" s="35">
        <f>SUM(E14:E17,E20,E23:E26)</f>
        <v>-47713573</v>
      </c>
    </row>
    <row r="28" spans="2:5" ht="12.45" thickBot="1" x14ac:dyDescent="0.4">
      <c r="B28" s="36"/>
      <c r="C28" s="36"/>
      <c r="D28" s="37"/>
      <c r="E28" s="37"/>
    </row>
    <row r="29" spans="2:5" ht="12.45" thickBot="1" x14ac:dyDescent="0.4">
      <c r="B29" s="30" t="s">
        <v>22</v>
      </c>
      <c r="C29" s="30"/>
      <c r="D29" s="35">
        <v>-266502</v>
      </c>
      <c r="E29" s="35">
        <f>SUM(E12,E27)</f>
        <v>882283</v>
      </c>
    </row>
    <row r="30" spans="2:5" x14ac:dyDescent="0.35">
      <c r="B30" s="36"/>
      <c r="C30" s="36"/>
      <c r="D30" s="37"/>
      <c r="E30" s="37"/>
    </row>
    <row r="31" spans="2:5" x14ac:dyDescent="0.35">
      <c r="B31" s="34" t="s">
        <v>23</v>
      </c>
      <c r="C31" s="34"/>
      <c r="D31" s="32">
        <v>2445163</v>
      </c>
      <c r="E31" s="32">
        <v>3680119</v>
      </c>
    </row>
    <row r="32" spans="2:5" x14ac:dyDescent="0.35">
      <c r="B32" s="38" t="s">
        <v>24</v>
      </c>
      <c r="C32" s="38"/>
      <c r="D32" s="32">
        <v>2440580</v>
      </c>
      <c r="E32" s="32">
        <v>3667494</v>
      </c>
    </row>
    <row r="33" spans="2:5" ht="12.45" thickBot="1" x14ac:dyDescent="0.4">
      <c r="B33" s="34" t="s">
        <v>25</v>
      </c>
      <c r="C33" s="34"/>
      <c r="D33" s="32">
        <v>294308</v>
      </c>
      <c r="E33" s="32">
        <v>419241</v>
      </c>
    </row>
    <row r="34" spans="2:5" ht="12.45" thickBot="1" x14ac:dyDescent="0.4">
      <c r="B34" s="30" t="s">
        <v>26</v>
      </c>
      <c r="C34" s="39"/>
      <c r="D34" s="35">
        <v>2739471</v>
      </c>
      <c r="E34" s="35">
        <f>SUM(E31,E33)</f>
        <v>4099360</v>
      </c>
    </row>
    <row r="35" spans="2:5" x14ac:dyDescent="0.35">
      <c r="B35" s="34"/>
      <c r="C35" s="36"/>
      <c r="D35" s="37"/>
      <c r="E35" s="37"/>
    </row>
    <row r="36" spans="2:5" ht="12.45" thickBot="1" x14ac:dyDescent="0.4">
      <c r="B36" s="40" t="s">
        <v>27</v>
      </c>
      <c r="C36" s="34"/>
      <c r="D36" s="32">
        <v>-698781</v>
      </c>
      <c r="E36" s="32">
        <v>-352129</v>
      </c>
    </row>
    <row r="37" spans="2:5" ht="12.45" thickBot="1" x14ac:dyDescent="0.4">
      <c r="B37" s="41" t="s">
        <v>28</v>
      </c>
      <c r="C37" s="39"/>
      <c r="D37" s="35">
        <v>-698781</v>
      </c>
      <c r="E37" s="35">
        <f>SUM(E36:E36)</f>
        <v>-352129</v>
      </c>
    </row>
    <row r="38" spans="2:5" ht="12.45" thickBot="1" x14ac:dyDescent="0.4">
      <c r="B38" s="42"/>
      <c r="C38" s="42"/>
      <c r="D38" s="37"/>
      <c r="E38" s="37"/>
    </row>
    <row r="39" spans="2:5" ht="12.45" thickBot="1" x14ac:dyDescent="0.4">
      <c r="B39" s="41" t="s">
        <v>29</v>
      </c>
      <c r="C39" s="30"/>
      <c r="D39" s="35">
        <v>2040690</v>
      </c>
      <c r="E39" s="35">
        <f>SUM(E34,E37)</f>
        <v>3747231</v>
      </c>
    </row>
    <row r="40" spans="2:5" ht="12.45" thickBot="1" x14ac:dyDescent="0.4">
      <c r="B40" s="40"/>
      <c r="C40" s="30"/>
      <c r="D40" s="43"/>
      <c r="E40" s="43"/>
    </row>
    <row r="41" spans="2:5" ht="12.45" thickBot="1" x14ac:dyDescent="0.4">
      <c r="B41" s="41" t="s">
        <v>30</v>
      </c>
      <c r="C41" s="30"/>
      <c r="D41" s="35">
        <v>1774188</v>
      </c>
      <c r="E41" s="35">
        <f>SUM(E29,E39)</f>
        <v>4629514</v>
      </c>
    </row>
    <row r="42" spans="2:5" ht="12.45" thickBot="1" x14ac:dyDescent="0.4">
      <c r="B42" s="40" t="s">
        <v>31</v>
      </c>
      <c r="C42" s="31"/>
      <c r="D42" s="32">
        <v>-144554</v>
      </c>
      <c r="E42" s="32">
        <v>-266562</v>
      </c>
    </row>
    <row r="43" spans="2:5" ht="12.45" thickBot="1" x14ac:dyDescent="0.4">
      <c r="B43" s="41" t="s">
        <v>32</v>
      </c>
      <c r="C43" s="30"/>
      <c r="D43" s="44">
        <v>1629634</v>
      </c>
      <c r="E43" s="44">
        <f>SUM(E41,E42)</f>
        <v>4362952</v>
      </c>
    </row>
    <row r="44" spans="2:5" ht="12.45" thickTop="1" x14ac:dyDescent="0.35">
      <c r="B44" s="45" t="s">
        <v>33</v>
      </c>
      <c r="C44" s="46"/>
      <c r="D44" s="47">
        <v>5.8579737870649252E-3</v>
      </c>
      <c r="E44" s="47">
        <v>1.5683302365390096E-2</v>
      </c>
    </row>
    <row r="45" spans="2:5" ht="12.45" thickBot="1" x14ac:dyDescent="0.4">
      <c r="B45" s="22"/>
      <c r="C45" s="22"/>
      <c r="D45" s="22"/>
      <c r="E45" s="22"/>
    </row>
    <row r="46" spans="2:5" ht="24.45" thickBot="1" x14ac:dyDescent="0.4">
      <c r="B46" s="30" t="s">
        <v>34</v>
      </c>
      <c r="C46" s="30"/>
      <c r="D46" s="35">
        <v>2890901.1986266444</v>
      </c>
      <c r="E46" s="35">
        <f>SUM(E47:E48)</f>
        <v>-2959783.5697696004</v>
      </c>
    </row>
    <row r="47" spans="2:5" x14ac:dyDescent="0.35">
      <c r="B47" s="34" t="s">
        <v>35</v>
      </c>
      <c r="C47" s="34"/>
      <c r="D47" s="32">
        <v>1257342.1211999999</v>
      </c>
      <c r="E47" s="32">
        <v>-1800751.52</v>
      </c>
    </row>
    <row r="48" spans="2:5" ht="24.45" thickBot="1" x14ac:dyDescent="0.4">
      <c r="B48" s="34" t="s">
        <v>36</v>
      </c>
      <c r="C48" s="34"/>
      <c r="D48" s="32">
        <v>1633559.0774266445</v>
      </c>
      <c r="E48" s="32">
        <v>-1159032.0497696002</v>
      </c>
    </row>
    <row r="49" spans="2:5" ht="12.45" thickBot="1" x14ac:dyDescent="0.4">
      <c r="B49" s="30" t="s">
        <v>37</v>
      </c>
      <c r="C49" s="30"/>
      <c r="D49" s="44">
        <v>4520535.1986266449</v>
      </c>
      <c r="E49" s="44">
        <f>SUM(E43,E46)</f>
        <v>1403168.4302303996</v>
      </c>
    </row>
    <row r="50" spans="2:5" ht="12.45" thickTop="1" x14ac:dyDescent="0.35"/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A3DE6-6856-4751-811F-8372829995D6}">
  <dimension ref="B1:E53"/>
  <sheetViews>
    <sheetView topLeftCell="A31" workbookViewId="0">
      <selection activeCell="D9" sqref="D9:D52"/>
    </sheetView>
  </sheetViews>
  <sheetFormatPr defaultRowHeight="12" x14ac:dyDescent="0.35"/>
  <cols>
    <col min="2" max="2" width="47.1796875" bestFit="1" customWidth="1"/>
    <col min="4" max="4" width="19.1796875" customWidth="1"/>
    <col min="5" max="5" width="19.453125" customWidth="1"/>
  </cols>
  <sheetData>
    <row r="1" spans="2:5" x14ac:dyDescent="0.35">
      <c r="B1" s="21" t="s">
        <v>113</v>
      </c>
      <c r="C1" s="22"/>
      <c r="D1" s="22"/>
      <c r="E1" s="22"/>
    </row>
    <row r="2" spans="2:5" x14ac:dyDescent="0.35">
      <c r="B2" s="23" t="s">
        <v>77</v>
      </c>
      <c r="C2" s="22"/>
      <c r="D2" s="48"/>
      <c r="E2" s="48"/>
    </row>
    <row r="3" spans="2:5" x14ac:dyDescent="0.35">
      <c r="B3" s="49" t="s">
        <v>114</v>
      </c>
      <c r="C3" s="22"/>
      <c r="D3" s="22"/>
      <c r="E3" s="22"/>
    </row>
    <row r="4" spans="2:5" ht="12.45" thickBot="1" x14ac:dyDescent="0.4">
      <c r="B4" s="23"/>
      <c r="C4" s="22"/>
      <c r="D4" s="22"/>
      <c r="E4" s="22"/>
    </row>
    <row r="5" spans="2:5" x14ac:dyDescent="0.35">
      <c r="B5" s="26"/>
      <c r="C5" s="50"/>
      <c r="D5" s="51" t="s">
        <v>117</v>
      </c>
      <c r="E5" s="27" t="s">
        <v>117</v>
      </c>
    </row>
    <row r="6" spans="2:5" ht="12.45" thickBot="1" x14ac:dyDescent="0.4">
      <c r="B6" s="52"/>
      <c r="C6" s="53"/>
      <c r="D6" s="54" t="s">
        <v>0</v>
      </c>
      <c r="E6" s="54" t="s">
        <v>1</v>
      </c>
    </row>
    <row r="7" spans="2:5" x14ac:dyDescent="0.35">
      <c r="B7" s="30" t="s">
        <v>38</v>
      </c>
      <c r="C7" s="34"/>
      <c r="D7" s="22"/>
      <c r="E7" s="22"/>
    </row>
    <row r="8" spans="2:5" x14ac:dyDescent="0.35">
      <c r="B8" s="30" t="s">
        <v>39</v>
      </c>
      <c r="C8" s="34"/>
      <c r="D8" s="22"/>
      <c r="E8" s="22"/>
    </row>
    <row r="9" spans="2:5" x14ac:dyDescent="0.35">
      <c r="B9" s="34" t="s">
        <v>40</v>
      </c>
      <c r="C9" s="31"/>
      <c r="D9" s="55">
        <v>25053007</v>
      </c>
      <c r="E9" s="55">
        <v>26656353</v>
      </c>
    </row>
    <row r="10" spans="2:5" x14ac:dyDescent="0.35">
      <c r="B10" s="40" t="s">
        <v>41</v>
      </c>
      <c r="C10" s="31"/>
      <c r="D10" s="55">
        <v>1803236</v>
      </c>
      <c r="E10" s="55">
        <v>2137506</v>
      </c>
    </row>
    <row r="11" spans="2:5" x14ac:dyDescent="0.35">
      <c r="B11" s="34" t="s">
        <v>42</v>
      </c>
      <c r="C11" s="31"/>
      <c r="D11" s="55">
        <v>451402</v>
      </c>
      <c r="E11" s="55">
        <v>470005</v>
      </c>
    </row>
    <row r="12" spans="2:5" x14ac:dyDescent="0.35">
      <c r="B12" s="34" t="s">
        <v>43</v>
      </c>
      <c r="C12" s="31"/>
      <c r="D12" s="55">
        <v>118254</v>
      </c>
      <c r="E12" s="55">
        <v>195149</v>
      </c>
    </row>
    <row r="13" spans="2:5" x14ac:dyDescent="0.35">
      <c r="B13" s="34" t="s">
        <v>44</v>
      </c>
      <c r="C13" s="31"/>
      <c r="D13" s="55">
        <v>10203550</v>
      </c>
      <c r="E13" s="55">
        <v>8258837</v>
      </c>
    </row>
    <row r="14" spans="2:5" ht="12.45" thickBot="1" x14ac:dyDescent="0.4">
      <c r="B14" s="34" t="s">
        <v>45</v>
      </c>
      <c r="C14" s="31"/>
      <c r="D14" s="55">
        <v>1625584</v>
      </c>
      <c r="E14" s="55">
        <v>4240893</v>
      </c>
    </row>
    <row r="15" spans="2:5" ht="12.45" thickBot="1" x14ac:dyDescent="0.4">
      <c r="B15" s="30" t="s">
        <v>46</v>
      </c>
      <c r="C15" s="39"/>
      <c r="D15" s="56">
        <v>39255033</v>
      </c>
      <c r="E15" s="57">
        <f>SUM(E9:E14)</f>
        <v>41958743</v>
      </c>
    </row>
    <row r="16" spans="2:5" x14ac:dyDescent="0.35">
      <c r="B16" s="36"/>
      <c r="C16" s="31"/>
      <c r="D16" s="58"/>
      <c r="E16" s="59"/>
    </row>
    <row r="17" spans="2:5" x14ac:dyDescent="0.35">
      <c r="B17" s="30" t="s">
        <v>47</v>
      </c>
      <c r="C17" s="31"/>
      <c r="D17" s="58"/>
      <c r="E17" s="59"/>
    </row>
    <row r="18" spans="2:5" x14ac:dyDescent="0.35">
      <c r="B18" s="34" t="s">
        <v>48</v>
      </c>
      <c r="C18" s="31"/>
      <c r="D18" s="55">
        <v>4876107</v>
      </c>
      <c r="E18" s="55">
        <v>4456063</v>
      </c>
    </row>
    <row r="19" spans="2:5" x14ac:dyDescent="0.35">
      <c r="B19" s="34" t="s">
        <v>49</v>
      </c>
      <c r="C19" s="31"/>
      <c r="D19" s="55">
        <v>47694690</v>
      </c>
      <c r="E19" s="55">
        <v>17048662</v>
      </c>
    </row>
    <row r="20" spans="2:5" x14ac:dyDescent="0.35">
      <c r="B20" s="40" t="s">
        <v>50</v>
      </c>
      <c r="C20" s="31"/>
      <c r="D20" s="55">
        <v>55022238</v>
      </c>
      <c r="E20" s="55">
        <v>82419445</v>
      </c>
    </row>
    <row r="21" spans="2:5" x14ac:dyDescent="0.35">
      <c r="B21" s="34" t="s">
        <v>51</v>
      </c>
      <c r="C21" s="31"/>
      <c r="D21" s="55">
        <v>566987</v>
      </c>
      <c r="E21" s="55">
        <v>679272</v>
      </c>
    </row>
    <row r="22" spans="2:5" x14ac:dyDescent="0.35">
      <c r="B22" s="34" t="s">
        <v>52</v>
      </c>
      <c r="C22" s="31"/>
      <c r="D22" s="55">
        <v>5797291</v>
      </c>
      <c r="E22" s="55">
        <v>5155274</v>
      </c>
    </row>
    <row r="23" spans="2:5" ht="12.45" thickBot="1" x14ac:dyDescent="0.4">
      <c r="B23" s="34" t="s">
        <v>53</v>
      </c>
      <c r="C23" s="31"/>
      <c r="D23" s="55">
        <v>227231</v>
      </c>
      <c r="E23" s="55">
        <v>151117</v>
      </c>
    </row>
    <row r="24" spans="2:5" ht="12.45" thickBot="1" x14ac:dyDescent="0.4">
      <c r="B24" s="30" t="s">
        <v>54</v>
      </c>
      <c r="C24" s="39"/>
      <c r="D24" s="56">
        <v>114184544</v>
      </c>
      <c r="E24" s="60">
        <f>SUM(E18:E23)</f>
        <v>109909833</v>
      </c>
    </row>
    <row r="25" spans="2:5" ht="12.45" thickBot="1" x14ac:dyDescent="0.4">
      <c r="B25" s="36"/>
      <c r="C25" s="31"/>
      <c r="D25" s="58"/>
      <c r="E25" s="61"/>
    </row>
    <row r="26" spans="2:5" ht="12.45" thickBot="1" x14ac:dyDescent="0.4">
      <c r="B26" s="30" t="s">
        <v>55</v>
      </c>
      <c r="C26" s="39"/>
      <c r="D26" s="62">
        <v>153439577</v>
      </c>
      <c r="E26" s="63">
        <f>SUM(E24,E15)</f>
        <v>151868576</v>
      </c>
    </row>
    <row r="27" spans="2:5" ht="12.45" thickTop="1" x14ac:dyDescent="0.35">
      <c r="B27" s="30" t="s">
        <v>56</v>
      </c>
      <c r="C27" s="31"/>
      <c r="D27" s="58"/>
      <c r="E27" s="64"/>
    </row>
    <row r="28" spans="2:5" x14ac:dyDescent="0.35">
      <c r="B28" s="30" t="s">
        <v>2</v>
      </c>
      <c r="C28" s="31"/>
      <c r="D28" s="58"/>
      <c r="E28" s="64"/>
    </row>
    <row r="29" spans="2:5" x14ac:dyDescent="0.35">
      <c r="B29" s="34" t="s">
        <v>57</v>
      </c>
      <c r="C29" s="31"/>
      <c r="D29" s="55">
        <v>28557446</v>
      </c>
      <c r="E29" s="55">
        <v>28557446</v>
      </c>
    </row>
    <row r="30" spans="2:5" x14ac:dyDescent="0.35">
      <c r="B30" s="89" t="s">
        <v>118</v>
      </c>
      <c r="C30" s="31"/>
      <c r="D30" s="55">
        <v>27819090</v>
      </c>
      <c r="E30" s="55">
        <v>27819090</v>
      </c>
    </row>
    <row r="31" spans="2:5" x14ac:dyDescent="0.35">
      <c r="B31" s="89" t="s">
        <v>119</v>
      </c>
      <c r="C31" s="31"/>
      <c r="D31" s="55">
        <v>738356</v>
      </c>
      <c r="E31" s="55">
        <v>738356</v>
      </c>
    </row>
    <row r="32" spans="2:5" x14ac:dyDescent="0.35">
      <c r="B32" s="40" t="s">
        <v>58</v>
      </c>
      <c r="C32" s="31"/>
      <c r="D32" s="55">
        <v>5563818</v>
      </c>
      <c r="E32" s="55">
        <v>5563818</v>
      </c>
    </row>
    <row r="33" spans="2:5" x14ac:dyDescent="0.35">
      <c r="B33" s="40" t="s">
        <v>59</v>
      </c>
      <c r="C33" s="31"/>
      <c r="D33" s="55">
        <v>56194310.775651462</v>
      </c>
      <c r="E33" s="55">
        <v>23368155.367024817</v>
      </c>
    </row>
    <row r="34" spans="2:5" x14ac:dyDescent="0.35">
      <c r="B34" s="40" t="s">
        <v>60</v>
      </c>
      <c r="C34" s="31"/>
      <c r="D34" s="55">
        <v>28832881.224348538</v>
      </c>
      <c r="E34" s="55">
        <v>58042925.632975183</v>
      </c>
    </row>
    <row r="35" spans="2:5" x14ac:dyDescent="0.35">
      <c r="B35" s="40" t="s">
        <v>61</v>
      </c>
      <c r="C35" s="31"/>
      <c r="D35" s="55">
        <v>18041377</v>
      </c>
      <c r="E35" s="55">
        <v>18041377</v>
      </c>
    </row>
    <row r="36" spans="2:5" ht="12.45" thickBot="1" x14ac:dyDescent="0.4">
      <c r="B36" s="40" t="s">
        <v>62</v>
      </c>
      <c r="C36" s="31"/>
      <c r="D36" s="55">
        <v>1629634.4642260999</v>
      </c>
      <c r="E36" s="55">
        <v>4362952.1300000306</v>
      </c>
    </row>
    <row r="37" spans="2:5" ht="12.45" thickBot="1" x14ac:dyDescent="0.4">
      <c r="B37" s="41" t="s">
        <v>63</v>
      </c>
      <c r="C37" s="39"/>
      <c r="D37" s="56">
        <v>138819467.4642261</v>
      </c>
      <c r="E37" s="57">
        <f>SUM(E29,E32:E36)</f>
        <v>137936674.13000003</v>
      </c>
    </row>
    <row r="38" spans="2:5" x14ac:dyDescent="0.35">
      <c r="B38" s="36"/>
      <c r="C38" s="31"/>
      <c r="D38" s="58"/>
      <c r="E38" s="59"/>
    </row>
    <row r="39" spans="2:5" x14ac:dyDescent="0.35">
      <c r="B39" s="41" t="s">
        <v>64</v>
      </c>
      <c r="C39" s="31"/>
      <c r="D39" s="58"/>
      <c r="E39" s="59"/>
    </row>
    <row r="40" spans="2:5" x14ac:dyDescent="0.35">
      <c r="B40" s="40" t="s">
        <v>65</v>
      </c>
      <c r="C40" s="31"/>
      <c r="D40" s="55">
        <v>684006</v>
      </c>
      <c r="E40" s="55">
        <v>2354410</v>
      </c>
    </row>
    <row r="41" spans="2:5" x14ac:dyDescent="0.35">
      <c r="B41" s="40" t="s">
        <v>66</v>
      </c>
      <c r="C41" s="31"/>
      <c r="D41" s="55">
        <v>1112249</v>
      </c>
      <c r="E41" s="55">
        <v>648236</v>
      </c>
    </row>
    <row r="42" spans="2:5" x14ac:dyDescent="0.35">
      <c r="B42" s="40" t="s">
        <v>67</v>
      </c>
      <c r="C42" s="31"/>
      <c r="D42" s="55">
        <v>209813</v>
      </c>
      <c r="E42" s="55">
        <v>525365</v>
      </c>
    </row>
    <row r="43" spans="2:5" ht="12.45" thickBot="1" x14ac:dyDescent="0.4">
      <c r="B43" s="40" t="s">
        <v>68</v>
      </c>
      <c r="C43" s="31"/>
      <c r="D43" s="55">
        <v>82997</v>
      </c>
      <c r="E43" s="55">
        <v>112394</v>
      </c>
    </row>
    <row r="44" spans="2:5" ht="12.45" thickBot="1" x14ac:dyDescent="0.4">
      <c r="B44" s="41" t="s">
        <v>69</v>
      </c>
      <c r="C44" s="39"/>
      <c r="D44" s="56">
        <v>2089065</v>
      </c>
      <c r="E44" s="57">
        <f>SUM(E40:E43)</f>
        <v>3640405</v>
      </c>
    </row>
    <row r="45" spans="2:5" x14ac:dyDescent="0.35">
      <c r="B45" s="36"/>
      <c r="C45" s="31"/>
      <c r="D45" s="58"/>
      <c r="E45" s="64"/>
    </row>
    <row r="46" spans="2:5" x14ac:dyDescent="0.35">
      <c r="B46" s="41" t="s">
        <v>70</v>
      </c>
      <c r="C46" s="31"/>
      <c r="D46" s="58"/>
      <c r="E46" s="64"/>
    </row>
    <row r="47" spans="2:5" x14ac:dyDescent="0.35">
      <c r="B47" s="40" t="s">
        <v>71</v>
      </c>
      <c r="C47" s="65"/>
      <c r="D47" s="55">
        <v>11853922</v>
      </c>
      <c r="E47" s="55">
        <v>9499266</v>
      </c>
    </row>
    <row r="48" spans="2:5" x14ac:dyDescent="0.35">
      <c r="B48" s="34" t="s">
        <v>72</v>
      </c>
      <c r="C48" s="31"/>
      <c r="D48" s="55">
        <v>382261</v>
      </c>
      <c r="E48" s="55">
        <v>463953</v>
      </c>
    </row>
    <row r="49" spans="2:5" ht="12.45" thickBot="1" x14ac:dyDescent="0.4">
      <c r="B49" s="40" t="s">
        <v>67</v>
      </c>
      <c r="C49" s="31"/>
      <c r="D49" s="55">
        <v>294861</v>
      </c>
      <c r="E49" s="55">
        <v>328279</v>
      </c>
    </row>
    <row r="50" spans="2:5" ht="12.45" thickBot="1" x14ac:dyDescent="0.4">
      <c r="B50" s="41" t="s">
        <v>73</v>
      </c>
      <c r="C50" s="39"/>
      <c r="D50" s="56">
        <v>12531044</v>
      </c>
      <c r="E50" s="60">
        <f>SUM(E47:E49)</f>
        <v>10291498</v>
      </c>
    </row>
    <row r="51" spans="2:5" ht="12.45" thickBot="1" x14ac:dyDescent="0.4">
      <c r="B51" s="41" t="s">
        <v>74</v>
      </c>
      <c r="C51" s="31"/>
      <c r="D51" s="66">
        <v>14620109</v>
      </c>
      <c r="E51" s="67">
        <f>SUM(E50,E44)</f>
        <v>13931903</v>
      </c>
    </row>
    <row r="52" spans="2:5" ht="12.45" thickBot="1" x14ac:dyDescent="0.4">
      <c r="B52" s="41" t="s">
        <v>75</v>
      </c>
      <c r="C52" s="39"/>
      <c r="D52" s="62">
        <v>153439577</v>
      </c>
      <c r="E52" s="63">
        <f>SUM(E51,E37)</f>
        <v>151868577.13000003</v>
      </c>
    </row>
    <row r="53" spans="2:5" ht="12.45" thickTop="1" x14ac:dyDescent="0.35"/>
  </sheetData>
  <pageMargins left="0.7" right="0.7" top="0.75" bottom="0.75" header="0.3" footer="0.3"/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65D26-E1F6-4123-899F-A162A3C18905}">
  <dimension ref="B2:I38"/>
  <sheetViews>
    <sheetView topLeftCell="A10" workbookViewId="0">
      <selection activeCell="I31" sqref="I31"/>
    </sheetView>
  </sheetViews>
  <sheetFormatPr defaultRowHeight="12" x14ac:dyDescent="0.35"/>
  <cols>
    <col min="1" max="1" width="5" customWidth="1"/>
    <col min="2" max="2" width="75.6328125" customWidth="1"/>
    <col min="3" max="9" width="18.6328125" customWidth="1"/>
  </cols>
  <sheetData>
    <row r="2" spans="2:9" x14ac:dyDescent="0.35">
      <c r="B2" s="21" t="s">
        <v>113</v>
      </c>
    </row>
    <row r="3" spans="2:9" x14ac:dyDescent="0.35">
      <c r="B3" s="3" t="s">
        <v>120</v>
      </c>
    </row>
    <row r="4" spans="2:9" x14ac:dyDescent="0.35">
      <c r="B4" s="68" t="s">
        <v>114</v>
      </c>
    </row>
    <row r="5" spans="2:9" x14ac:dyDescent="0.35">
      <c r="C5" s="2"/>
      <c r="D5" s="2"/>
      <c r="E5" s="2"/>
      <c r="F5" s="6"/>
      <c r="G5" s="2"/>
      <c r="H5" s="2"/>
      <c r="I5" s="2"/>
    </row>
    <row r="6" spans="2:9" x14ac:dyDescent="0.35">
      <c r="C6" s="2"/>
      <c r="D6" s="2"/>
      <c r="E6" s="2"/>
      <c r="F6" s="6"/>
      <c r="G6" s="7"/>
      <c r="H6" s="2"/>
      <c r="I6" s="2"/>
    </row>
    <row r="7" spans="2:9" ht="12.45" thickBot="1" x14ac:dyDescent="0.4">
      <c r="B7" s="3" t="s">
        <v>133</v>
      </c>
      <c r="C7" s="2"/>
      <c r="D7" s="2"/>
      <c r="E7" s="2"/>
      <c r="F7" s="2"/>
      <c r="G7" s="2"/>
      <c r="H7" s="2"/>
      <c r="I7" s="2"/>
    </row>
    <row r="8" spans="2:9" x14ac:dyDescent="0.35">
      <c r="B8" s="2"/>
      <c r="C8" s="85" t="s">
        <v>121</v>
      </c>
      <c r="D8" s="85" t="s">
        <v>123</v>
      </c>
      <c r="E8" s="85" t="s">
        <v>125</v>
      </c>
      <c r="F8" s="85" t="s">
        <v>126</v>
      </c>
      <c r="G8" s="85" t="s">
        <v>60</v>
      </c>
      <c r="H8" s="85" t="s">
        <v>129</v>
      </c>
      <c r="I8" s="85" t="s">
        <v>131</v>
      </c>
    </row>
    <row r="9" spans="2:9" ht="12.45" thickBot="1" x14ac:dyDescent="0.4">
      <c r="B9" s="2"/>
      <c r="C9" s="86" t="s">
        <v>122</v>
      </c>
      <c r="D9" s="86" t="s">
        <v>124</v>
      </c>
      <c r="E9" s="86" t="s">
        <v>124</v>
      </c>
      <c r="F9" s="86" t="s">
        <v>127</v>
      </c>
      <c r="G9" s="86" t="s">
        <v>128</v>
      </c>
      <c r="H9" s="86" t="s">
        <v>130</v>
      </c>
      <c r="I9" s="86" t="s">
        <v>132</v>
      </c>
    </row>
    <row r="10" spans="2:9" x14ac:dyDescent="0.35">
      <c r="B10" s="8" t="s">
        <v>136</v>
      </c>
      <c r="C10" s="9">
        <v>28557446</v>
      </c>
      <c r="D10" s="9">
        <v>5563818</v>
      </c>
      <c r="E10" s="9">
        <v>23368155.367024817</v>
      </c>
      <c r="F10" s="9">
        <v>58042925</v>
      </c>
      <c r="G10" s="9">
        <v>18041377.710674003</v>
      </c>
      <c r="H10" s="9">
        <v>4362952</v>
      </c>
      <c r="I10" s="9">
        <v>137936674</v>
      </c>
    </row>
    <row r="11" spans="2:9" x14ac:dyDescent="0.35">
      <c r="B11" s="8" t="s">
        <v>62</v>
      </c>
      <c r="C11" s="87"/>
      <c r="D11" s="87"/>
      <c r="E11" s="88">
        <v>0</v>
      </c>
      <c r="F11" s="88"/>
      <c r="G11" s="88"/>
      <c r="H11" s="88">
        <v>1629634</v>
      </c>
      <c r="I11" s="88">
        <v>1629634</v>
      </c>
    </row>
    <row r="12" spans="2:9" x14ac:dyDescent="0.35">
      <c r="B12" s="17" t="s">
        <v>140</v>
      </c>
      <c r="C12" s="87">
        <v>0</v>
      </c>
      <c r="D12" s="87">
        <v>0</v>
      </c>
      <c r="E12" s="87">
        <v>2890901.1986266449</v>
      </c>
      <c r="F12" s="87">
        <v>0</v>
      </c>
      <c r="G12" s="87">
        <v>0</v>
      </c>
      <c r="H12" s="87">
        <v>0</v>
      </c>
      <c r="I12" s="88">
        <v>2890901.1986266449</v>
      </c>
    </row>
    <row r="13" spans="2:9" ht="11.6" customHeight="1" x14ac:dyDescent="0.35">
      <c r="B13" s="16" t="s">
        <v>141</v>
      </c>
      <c r="C13" s="11"/>
      <c r="D13" s="11"/>
      <c r="E13" s="12">
        <v>1633559.077426645</v>
      </c>
      <c r="F13" s="11"/>
      <c r="G13" s="12"/>
      <c r="H13" s="12"/>
      <c r="I13" s="12">
        <v>1633559.077426645</v>
      </c>
    </row>
    <row r="14" spans="2:9" x14ac:dyDescent="0.35">
      <c r="B14" s="16" t="s">
        <v>35</v>
      </c>
      <c r="C14" s="11"/>
      <c r="D14" s="11"/>
      <c r="E14" s="12">
        <v>1257342.1211999999</v>
      </c>
      <c r="F14" s="11"/>
      <c r="G14" s="11"/>
      <c r="H14" s="11"/>
      <c r="I14" s="11">
        <v>1257342.1211999999</v>
      </c>
    </row>
    <row r="15" spans="2:9" x14ac:dyDescent="0.35">
      <c r="B15" s="92" t="s">
        <v>147</v>
      </c>
      <c r="C15" s="87">
        <v>0</v>
      </c>
      <c r="D15" s="87">
        <v>0</v>
      </c>
      <c r="E15" s="87">
        <v>2890901.1986266449</v>
      </c>
      <c r="F15" s="87">
        <v>0</v>
      </c>
      <c r="G15" s="87">
        <v>0</v>
      </c>
      <c r="H15" s="87">
        <v>1629634</v>
      </c>
      <c r="I15" s="88">
        <v>4520535.1986266449</v>
      </c>
    </row>
    <row r="16" spans="2:9" x14ac:dyDescent="0.35">
      <c r="B16" s="10" t="s">
        <v>135</v>
      </c>
      <c r="C16" s="13"/>
      <c r="D16" s="13"/>
      <c r="E16" s="13"/>
      <c r="F16" s="13">
        <v>4362952</v>
      </c>
      <c r="G16" s="14"/>
      <c r="H16" s="14">
        <v>-4362952</v>
      </c>
      <c r="I16" s="12">
        <v>0</v>
      </c>
    </row>
    <row r="17" spans="2:9" x14ac:dyDescent="0.35">
      <c r="B17" s="10" t="s">
        <v>138</v>
      </c>
      <c r="C17" s="11"/>
      <c r="D17" s="11"/>
      <c r="E17" s="11"/>
      <c r="F17" s="15">
        <v>-33572997.130000003</v>
      </c>
      <c r="G17" s="12"/>
      <c r="H17" s="12"/>
      <c r="I17" s="12">
        <v>-33572997.130000003</v>
      </c>
    </row>
    <row r="18" spans="2:9" ht="12.45" thickBot="1" x14ac:dyDescent="0.4">
      <c r="B18" s="16" t="s">
        <v>148</v>
      </c>
      <c r="C18" s="11"/>
      <c r="D18" s="11"/>
      <c r="E18" s="12">
        <v>29935254.210000001</v>
      </c>
      <c r="F18" s="11"/>
      <c r="G18" s="11"/>
      <c r="H18" s="11"/>
      <c r="I18" s="11">
        <v>29935254.210000001</v>
      </c>
    </row>
    <row r="19" spans="2:9" ht="12.45" thickBot="1" x14ac:dyDescent="0.4">
      <c r="B19" s="8" t="s">
        <v>149</v>
      </c>
      <c r="C19" s="18">
        <v>28557446</v>
      </c>
      <c r="D19" s="18">
        <v>5563818</v>
      </c>
      <c r="E19" s="18">
        <v>56194310.775651462</v>
      </c>
      <c r="F19" s="18">
        <v>28832881</v>
      </c>
      <c r="G19" s="18">
        <v>18041377.710674003</v>
      </c>
      <c r="H19" s="18">
        <v>1629634</v>
      </c>
      <c r="I19" s="18">
        <v>138819467</v>
      </c>
    </row>
    <row r="20" spans="2:9" ht="12.45" thickTop="1" x14ac:dyDescent="0.35">
      <c r="B20" s="2"/>
      <c r="C20" s="2"/>
      <c r="D20" s="2"/>
      <c r="E20" s="2"/>
      <c r="F20" s="2"/>
      <c r="G20" s="2"/>
      <c r="H20" s="2"/>
      <c r="I20" s="2"/>
    </row>
    <row r="21" spans="2:9" x14ac:dyDescent="0.35">
      <c r="B21" s="2"/>
      <c r="C21" s="2"/>
      <c r="D21" s="2"/>
      <c r="E21" s="2"/>
      <c r="F21" s="2"/>
      <c r="G21" s="2"/>
      <c r="H21" s="2"/>
      <c r="I21" s="2"/>
    </row>
    <row r="22" spans="2:9" x14ac:dyDescent="0.35">
      <c r="B22" s="2"/>
      <c r="C22" s="2"/>
      <c r="D22" s="2"/>
      <c r="E22" s="2"/>
      <c r="F22" s="2"/>
      <c r="G22" s="2"/>
      <c r="H22" s="2"/>
      <c r="I22" s="2"/>
    </row>
    <row r="23" spans="2:9" x14ac:dyDescent="0.35">
      <c r="B23" s="3"/>
      <c r="C23" s="2"/>
      <c r="D23" s="2"/>
      <c r="E23" s="2"/>
      <c r="F23" s="2"/>
      <c r="G23" s="2"/>
      <c r="H23" s="2"/>
      <c r="I23" s="2"/>
    </row>
    <row r="24" spans="2:9" x14ac:dyDescent="0.35">
      <c r="C24" s="2"/>
      <c r="D24" s="2"/>
      <c r="E24" s="2"/>
      <c r="F24" s="2"/>
      <c r="G24" s="2"/>
      <c r="H24" s="2"/>
      <c r="I24" s="2"/>
    </row>
    <row r="25" spans="2:9" ht="12.45" thickBot="1" x14ac:dyDescent="0.4">
      <c r="B25" s="3" t="s">
        <v>134</v>
      </c>
      <c r="C25" s="2"/>
      <c r="D25" s="2"/>
      <c r="E25" s="2"/>
      <c r="F25" s="2"/>
      <c r="G25" s="2"/>
      <c r="H25" s="2"/>
      <c r="I25" s="2"/>
    </row>
    <row r="26" spans="2:9" x14ac:dyDescent="0.35">
      <c r="B26" s="2"/>
      <c r="C26" s="85" t="s">
        <v>121</v>
      </c>
      <c r="D26" s="85" t="s">
        <v>123</v>
      </c>
      <c r="E26" s="85" t="s">
        <v>125</v>
      </c>
      <c r="F26" s="85" t="s">
        <v>126</v>
      </c>
      <c r="G26" s="85" t="s">
        <v>60</v>
      </c>
      <c r="H26" s="85" t="s">
        <v>129</v>
      </c>
      <c r="I26" s="85" t="s">
        <v>131</v>
      </c>
    </row>
    <row r="27" spans="2:9" ht="12.45" thickBot="1" x14ac:dyDescent="0.4">
      <c r="B27" s="2"/>
      <c r="C27" s="86" t="s">
        <v>122</v>
      </c>
      <c r="D27" s="86" t="s">
        <v>124</v>
      </c>
      <c r="E27" s="86" t="s">
        <v>124</v>
      </c>
      <c r="F27" s="86" t="s">
        <v>127</v>
      </c>
      <c r="G27" s="86" t="s">
        <v>128</v>
      </c>
      <c r="H27" s="86" t="s">
        <v>130</v>
      </c>
      <c r="I27" s="86" t="s">
        <v>132</v>
      </c>
    </row>
    <row r="28" spans="2:9" x14ac:dyDescent="0.35">
      <c r="B28" s="8" t="s">
        <v>137</v>
      </c>
      <c r="C28" s="9">
        <v>28557446</v>
      </c>
      <c r="D28" s="9">
        <v>5563818</v>
      </c>
      <c r="E28" s="9">
        <v>27498620.48679442</v>
      </c>
      <c r="F28" s="9">
        <v>56872244</v>
      </c>
      <c r="G28" s="9">
        <v>18041377.710674003</v>
      </c>
      <c r="H28" s="9">
        <v>12170108</v>
      </c>
      <c r="I28" s="9">
        <v>148703614</v>
      </c>
    </row>
    <row r="29" spans="2:9" x14ac:dyDescent="0.35">
      <c r="B29" s="8" t="s">
        <v>62</v>
      </c>
      <c r="C29" s="87"/>
      <c r="D29" s="87"/>
      <c r="E29" s="87"/>
      <c r="F29" s="87"/>
      <c r="G29" s="87"/>
      <c r="H29" s="88">
        <v>4362952</v>
      </c>
      <c r="I29" s="87">
        <v>4362952</v>
      </c>
    </row>
    <row r="30" spans="2:9" x14ac:dyDescent="0.35">
      <c r="B30" s="17" t="s">
        <v>140</v>
      </c>
      <c r="C30" s="4">
        <v>0</v>
      </c>
      <c r="D30" s="4">
        <v>0</v>
      </c>
      <c r="E30" s="4">
        <v>-2959783.5697696004</v>
      </c>
      <c r="F30" s="4">
        <v>0</v>
      </c>
      <c r="G30" s="4">
        <v>0</v>
      </c>
      <c r="H30" s="4">
        <v>0</v>
      </c>
      <c r="I30" s="4">
        <v>-2959783.5697696004</v>
      </c>
    </row>
    <row r="31" spans="2:9" ht="20.6" x14ac:dyDescent="0.35">
      <c r="B31" s="16" t="s">
        <v>141</v>
      </c>
      <c r="C31" s="4"/>
      <c r="D31" s="4"/>
      <c r="E31" s="12">
        <v>-1159032.0497696002</v>
      </c>
      <c r="F31" s="4"/>
      <c r="G31" s="4"/>
      <c r="H31" s="4"/>
      <c r="I31" s="11">
        <v>-1159032.0497696002</v>
      </c>
    </row>
    <row r="32" spans="2:9" x14ac:dyDescent="0.35">
      <c r="B32" s="16" t="s">
        <v>35</v>
      </c>
      <c r="C32" s="11"/>
      <c r="D32" s="11"/>
      <c r="E32" s="12">
        <v>-1800751.52</v>
      </c>
      <c r="F32" s="11"/>
      <c r="G32" s="11"/>
      <c r="H32" s="11"/>
      <c r="I32" s="11">
        <v>-1800751.52</v>
      </c>
    </row>
    <row r="33" spans="2:9" x14ac:dyDescent="0.35">
      <c r="B33" s="92" t="s">
        <v>147</v>
      </c>
      <c r="C33" s="87">
        <v>0</v>
      </c>
      <c r="D33" s="87">
        <v>0</v>
      </c>
      <c r="E33" s="87">
        <v>-2959783.5697696004</v>
      </c>
      <c r="F33" s="87">
        <v>0</v>
      </c>
      <c r="G33" s="87">
        <v>0</v>
      </c>
      <c r="H33" s="87">
        <v>4362952</v>
      </c>
      <c r="I33" s="88">
        <v>1403168.4302303996</v>
      </c>
    </row>
    <row r="34" spans="2:9" x14ac:dyDescent="0.35">
      <c r="B34" s="10" t="s">
        <v>135</v>
      </c>
      <c r="C34" s="13"/>
      <c r="D34" s="13"/>
      <c r="E34" s="13"/>
      <c r="F34" s="13">
        <v>12170108</v>
      </c>
      <c r="G34" s="13"/>
      <c r="H34" s="14">
        <v>-12170108</v>
      </c>
      <c r="I34" s="11">
        <v>0</v>
      </c>
    </row>
    <row r="35" spans="2:9" x14ac:dyDescent="0.35">
      <c r="B35" s="10" t="s">
        <v>138</v>
      </c>
      <c r="C35" s="11"/>
      <c r="D35" s="11"/>
      <c r="E35" s="11"/>
      <c r="F35" s="15">
        <v>-12170108.33</v>
      </c>
      <c r="G35" s="11"/>
      <c r="H35" s="12"/>
      <c r="I35" s="11">
        <v>-12170108.33</v>
      </c>
    </row>
    <row r="36" spans="2:9" ht="12.45" thickBot="1" x14ac:dyDescent="0.4">
      <c r="B36" s="10" t="s">
        <v>139</v>
      </c>
      <c r="C36" s="11"/>
      <c r="D36" s="11"/>
      <c r="E36" s="12">
        <v>-1170681.55</v>
      </c>
      <c r="F36" s="12">
        <v>1170681.55</v>
      </c>
      <c r="G36" s="11"/>
      <c r="H36" s="11"/>
      <c r="I36" s="11">
        <v>0</v>
      </c>
    </row>
    <row r="37" spans="2:9" ht="12.45" thickBot="1" x14ac:dyDescent="0.4">
      <c r="B37" s="8" t="s">
        <v>150</v>
      </c>
      <c r="C37" s="18">
        <v>28557446</v>
      </c>
      <c r="D37" s="18">
        <v>5563818</v>
      </c>
      <c r="E37" s="18">
        <v>23368155.36702482</v>
      </c>
      <c r="F37" s="18">
        <v>58042925.219999999</v>
      </c>
      <c r="G37" s="18">
        <v>18041377.710674003</v>
      </c>
      <c r="H37" s="18">
        <v>4362952</v>
      </c>
      <c r="I37" s="18">
        <v>137936674.1002304</v>
      </c>
    </row>
    <row r="38" spans="2:9" ht="12.45" thickTop="1" x14ac:dyDescent="0.35"/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52CAE-4E98-4E6D-AEFC-A0F30108A078}">
  <dimension ref="B2:D48"/>
  <sheetViews>
    <sheetView topLeftCell="A25" workbookViewId="0">
      <selection activeCell="C50" sqref="C50"/>
    </sheetView>
  </sheetViews>
  <sheetFormatPr defaultRowHeight="12" x14ac:dyDescent="0.35"/>
  <cols>
    <col min="2" max="2" width="67" bestFit="1" customWidth="1"/>
    <col min="3" max="3" width="32.1796875" customWidth="1"/>
    <col min="4" max="4" width="31.1796875" customWidth="1"/>
  </cols>
  <sheetData>
    <row r="2" spans="2:4" x14ac:dyDescent="0.35">
      <c r="B2" s="21" t="s">
        <v>113</v>
      </c>
    </row>
    <row r="3" spans="2:4" x14ac:dyDescent="0.35">
      <c r="B3" s="1" t="s">
        <v>112</v>
      </c>
      <c r="C3" s="2"/>
      <c r="D3" s="2"/>
    </row>
    <row r="4" spans="2:4" x14ac:dyDescent="0.35">
      <c r="B4" s="20" t="s">
        <v>114</v>
      </c>
      <c r="C4" s="2"/>
      <c r="D4" s="2"/>
    </row>
    <row r="5" spans="2:4" x14ac:dyDescent="0.35">
      <c r="B5" s="1"/>
      <c r="C5" s="2"/>
      <c r="D5" s="2"/>
    </row>
    <row r="6" spans="2:4" x14ac:dyDescent="0.35">
      <c r="B6" s="1"/>
      <c r="C6" s="2"/>
      <c r="D6" s="2"/>
    </row>
    <row r="7" spans="2:4" x14ac:dyDescent="0.35">
      <c r="B7" s="8" t="s">
        <v>144</v>
      </c>
      <c r="C7" s="3"/>
      <c r="D7" s="3"/>
    </row>
    <row r="8" spans="2:4" ht="12.45" thickBot="1" x14ac:dyDescent="0.4">
      <c r="B8" s="8"/>
      <c r="C8" s="3"/>
      <c r="D8" s="3"/>
    </row>
    <row r="9" spans="2:4" ht="12.45" thickBot="1" x14ac:dyDescent="0.4">
      <c r="B9" s="90"/>
      <c r="C9" s="91" t="s">
        <v>0</v>
      </c>
      <c r="D9" s="91" t="s">
        <v>1</v>
      </c>
    </row>
    <row r="10" spans="2:4" x14ac:dyDescent="0.35">
      <c r="B10" s="69" t="s">
        <v>78</v>
      </c>
      <c r="C10" s="70"/>
      <c r="D10" s="70"/>
    </row>
    <row r="11" spans="2:4" x14ac:dyDescent="0.35">
      <c r="B11" s="71" t="s">
        <v>79</v>
      </c>
      <c r="C11" s="72">
        <v>1774188</v>
      </c>
      <c r="D11" s="73">
        <v>4629514</v>
      </c>
    </row>
    <row r="12" spans="2:4" x14ac:dyDescent="0.35">
      <c r="B12" s="74" t="s">
        <v>80</v>
      </c>
      <c r="C12" s="75"/>
      <c r="D12" s="75"/>
    </row>
    <row r="13" spans="2:4" x14ac:dyDescent="0.35">
      <c r="B13" s="71" t="s">
        <v>142</v>
      </c>
      <c r="C13" s="76">
        <v>3629990.8499999996</v>
      </c>
      <c r="D13" s="76">
        <v>4505389.8600000003</v>
      </c>
    </row>
    <row r="14" spans="2:4" x14ac:dyDescent="0.35">
      <c r="B14" s="71" t="s">
        <v>81</v>
      </c>
      <c r="C14" s="76">
        <v>289953.04999999993</v>
      </c>
      <c r="D14" s="76">
        <v>301915.57999999996</v>
      </c>
    </row>
    <row r="15" spans="2:4" x14ac:dyDescent="0.35">
      <c r="B15" s="71" t="s">
        <v>82</v>
      </c>
      <c r="C15" s="76">
        <v>76894.64</v>
      </c>
      <c r="D15" s="76">
        <v>78692.13</v>
      </c>
    </row>
    <row r="16" spans="2:4" x14ac:dyDescent="0.35">
      <c r="B16" s="71" t="s">
        <v>83</v>
      </c>
      <c r="C16" s="76">
        <v>508670.69902706862</v>
      </c>
      <c r="D16" s="76">
        <v>0</v>
      </c>
    </row>
    <row r="17" spans="2:4" x14ac:dyDescent="0.35">
      <c r="B17" s="71" t="s">
        <v>84</v>
      </c>
      <c r="C17" s="76">
        <v>-103788.92070790025</v>
      </c>
      <c r="D17" s="76">
        <v>-44163.52258888982</v>
      </c>
    </row>
    <row r="18" spans="2:4" x14ac:dyDescent="0.35">
      <c r="B18" s="71" t="s">
        <v>85</v>
      </c>
      <c r="C18" s="76">
        <v>-266624.23</v>
      </c>
      <c r="D18" s="76">
        <v>105678.83</v>
      </c>
    </row>
    <row r="19" spans="2:4" x14ac:dyDescent="0.35">
      <c r="B19" s="71" t="s">
        <v>86</v>
      </c>
      <c r="C19" s="76">
        <v>303114.52000000153</v>
      </c>
      <c r="D19" s="76">
        <v>51449.819999999992</v>
      </c>
    </row>
    <row r="20" spans="2:4" x14ac:dyDescent="0.35">
      <c r="B20" s="71" t="s">
        <v>87</v>
      </c>
      <c r="C20" s="76">
        <v>52011</v>
      </c>
      <c r="D20" s="76">
        <v>0</v>
      </c>
    </row>
    <row r="21" spans="2:4" x14ac:dyDescent="0.35">
      <c r="B21" s="71" t="s">
        <v>88</v>
      </c>
      <c r="C21" s="76">
        <v>-807378.06</v>
      </c>
      <c r="D21" s="76">
        <v>-609423.67000000004</v>
      </c>
    </row>
    <row r="22" spans="2:4" x14ac:dyDescent="0.35">
      <c r="B22" s="71" t="s">
        <v>89</v>
      </c>
      <c r="C22" s="76">
        <v>-2423598.8099999996</v>
      </c>
      <c r="D22" s="76">
        <v>-3643722.0320569929</v>
      </c>
    </row>
    <row r="23" spans="2:4" x14ac:dyDescent="0.35">
      <c r="B23" s="71" t="s">
        <v>90</v>
      </c>
      <c r="C23" s="76">
        <v>-440113.44999999995</v>
      </c>
      <c r="D23" s="76">
        <v>-183980.05999999997</v>
      </c>
    </row>
    <row r="24" spans="2:4" ht="12.45" thickBot="1" x14ac:dyDescent="0.4">
      <c r="B24" s="71" t="s">
        <v>91</v>
      </c>
      <c r="C24" s="76">
        <v>394122.72000000003</v>
      </c>
      <c r="D24" s="76">
        <v>-186830.75433340765</v>
      </c>
    </row>
    <row r="25" spans="2:4" ht="12.45" thickBot="1" x14ac:dyDescent="0.4">
      <c r="B25" s="77" t="s">
        <v>92</v>
      </c>
      <c r="C25" s="78">
        <v>2987443</v>
      </c>
      <c r="D25" s="78">
        <f>SUM(D11:D24)</f>
        <v>5004520.1810207106</v>
      </c>
    </row>
    <row r="26" spans="2:4" x14ac:dyDescent="0.35">
      <c r="B26" s="71" t="s">
        <v>93</v>
      </c>
      <c r="C26" s="79">
        <v>1973292</v>
      </c>
      <c r="D26" s="79">
        <v>-1878379</v>
      </c>
    </row>
    <row r="27" spans="2:4" x14ac:dyDescent="0.35">
      <c r="B27" s="71" t="s">
        <v>94</v>
      </c>
      <c r="C27" s="79">
        <v>-943320.71999999881</v>
      </c>
      <c r="D27" s="79">
        <v>1064584.46</v>
      </c>
    </row>
    <row r="28" spans="2:4" x14ac:dyDescent="0.35">
      <c r="B28" s="71" t="s">
        <v>95</v>
      </c>
      <c r="C28" s="79">
        <v>-153419.77000000002</v>
      </c>
      <c r="D28" s="79">
        <v>-331100.83</v>
      </c>
    </row>
    <row r="29" spans="2:4" x14ac:dyDescent="0.35">
      <c r="B29" s="71" t="s">
        <v>96</v>
      </c>
      <c r="C29" s="79">
        <v>469788.33000000194</v>
      </c>
      <c r="D29" s="79">
        <v>-1869180.9500000011</v>
      </c>
    </row>
    <row r="30" spans="2:4" ht="12.45" thickBot="1" x14ac:dyDescent="0.4">
      <c r="B30" s="71" t="s">
        <v>97</v>
      </c>
      <c r="C30" s="79">
        <v>-382659</v>
      </c>
      <c r="D30" s="79">
        <v>-657027</v>
      </c>
    </row>
    <row r="31" spans="2:4" ht="12.45" thickBot="1" x14ac:dyDescent="0.4">
      <c r="B31" s="77" t="s">
        <v>98</v>
      </c>
      <c r="C31" s="78">
        <v>3951123.8400000036</v>
      </c>
      <c r="D31" s="78">
        <f>SUM(D25:D30)</f>
        <v>1333416.8610207094</v>
      </c>
    </row>
    <row r="32" spans="2:4" x14ac:dyDescent="0.35">
      <c r="B32" s="22"/>
      <c r="C32" s="22"/>
      <c r="D32" s="22"/>
    </row>
    <row r="33" spans="2:4" x14ac:dyDescent="0.35">
      <c r="B33" s="74" t="s">
        <v>99</v>
      </c>
      <c r="C33" s="72"/>
      <c r="D33" s="24"/>
    </row>
    <row r="34" spans="2:4" x14ac:dyDescent="0.35">
      <c r="B34" s="71" t="s">
        <v>100</v>
      </c>
      <c r="C34" s="76">
        <v>-2664983.8399999994</v>
      </c>
      <c r="D34" s="76">
        <v>-4725664.1000000006</v>
      </c>
    </row>
    <row r="35" spans="2:4" x14ac:dyDescent="0.35">
      <c r="B35" s="71" t="s">
        <v>101</v>
      </c>
      <c r="C35" s="76">
        <v>588384.95000000007</v>
      </c>
      <c r="D35" s="76">
        <v>300351.27</v>
      </c>
    </row>
    <row r="36" spans="2:4" x14ac:dyDescent="0.35">
      <c r="B36" s="71" t="s">
        <v>143</v>
      </c>
      <c r="C36" s="76">
        <v>27343474.699999999</v>
      </c>
      <c r="D36" s="76">
        <v>13456141.060000001</v>
      </c>
    </row>
    <row r="37" spans="2:4" ht="12.45" thickBot="1" x14ac:dyDescent="0.4">
      <c r="B37" s="71" t="s">
        <v>102</v>
      </c>
      <c r="C37" s="76">
        <v>2498895.29</v>
      </c>
      <c r="D37" s="76">
        <v>3814721.25</v>
      </c>
    </row>
    <row r="38" spans="2:4" ht="12.45" thickBot="1" x14ac:dyDescent="0.4">
      <c r="B38" s="77" t="s">
        <v>103</v>
      </c>
      <c r="C38" s="78">
        <v>27765771.099999998</v>
      </c>
      <c r="D38" s="78">
        <f>SUM(D34:D37)</f>
        <v>12845549.48</v>
      </c>
    </row>
    <row r="39" spans="2:4" x14ac:dyDescent="0.35">
      <c r="B39" s="22"/>
      <c r="C39" s="22"/>
      <c r="D39" s="22"/>
    </row>
    <row r="40" spans="2:4" x14ac:dyDescent="0.35">
      <c r="B40" s="74" t="s">
        <v>104</v>
      </c>
      <c r="C40" s="75"/>
      <c r="D40" s="75"/>
    </row>
    <row r="41" spans="2:4" x14ac:dyDescent="0.35">
      <c r="B41" s="71" t="s">
        <v>105</v>
      </c>
      <c r="C41" s="76">
        <v>-330695.84000000003</v>
      </c>
      <c r="D41" s="76">
        <v>-1633933.7</v>
      </c>
    </row>
    <row r="42" spans="2:4" ht="12.45" thickBot="1" x14ac:dyDescent="0.4">
      <c r="B42" s="71" t="s">
        <v>106</v>
      </c>
      <c r="C42" s="76">
        <v>-31310084.790000003</v>
      </c>
      <c r="D42" s="76">
        <v>-12550860.029999999</v>
      </c>
    </row>
    <row r="43" spans="2:4" x14ac:dyDescent="0.35">
      <c r="B43" s="80" t="s">
        <v>107</v>
      </c>
      <c r="C43" s="81">
        <v>-31640780.630000003</v>
      </c>
      <c r="D43" s="81">
        <f>SUM(D41:D42)</f>
        <v>-14184793.729999999</v>
      </c>
    </row>
    <row r="44" spans="2:4" x14ac:dyDescent="0.35">
      <c r="B44" s="45"/>
      <c r="C44" s="82"/>
      <c r="D44" s="82"/>
    </row>
    <row r="45" spans="2:4" x14ac:dyDescent="0.35">
      <c r="B45" s="71" t="s">
        <v>108</v>
      </c>
      <c r="C45" s="76">
        <v>74975.373358998651</v>
      </c>
      <c r="D45" s="76">
        <f>SUM(D31,D38,D43)-D46</f>
        <v>-5065.0255792878179</v>
      </c>
    </row>
    <row r="46" spans="2:4" x14ac:dyDescent="0.35">
      <c r="B46" s="71" t="s">
        <v>109</v>
      </c>
      <c r="C46" s="76">
        <v>1138.9366410000011</v>
      </c>
      <c r="D46" s="76">
        <v>-762.36340000000018</v>
      </c>
    </row>
    <row r="47" spans="2:4" x14ac:dyDescent="0.35">
      <c r="B47" s="71" t="s">
        <v>110</v>
      </c>
      <c r="C47" s="83">
        <v>151117</v>
      </c>
      <c r="D47" s="83">
        <v>156944</v>
      </c>
    </row>
    <row r="48" spans="2:4" x14ac:dyDescent="0.35">
      <c r="B48" s="45" t="s">
        <v>111</v>
      </c>
      <c r="C48" s="84">
        <v>227231.30999999866</v>
      </c>
      <c r="D48" s="84">
        <f>SUM(D45:D47)</f>
        <v>151116.61102071218</v>
      </c>
    </row>
  </sheetData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Statement of P&amp;L and OCI</vt:lpstr>
      <vt:lpstr>Statement of financial position</vt:lpstr>
      <vt:lpstr>Statement of changes in equity</vt:lpstr>
      <vt:lpstr>Statement of cash 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Moise, Luiza</dc:creator>
  <cp:lastModifiedBy>Moise, Luiza</cp:lastModifiedBy>
  <dcterms:created xsi:type="dcterms:W3CDTF">2022-02-25T13:17:23Z</dcterms:created>
  <dcterms:modified xsi:type="dcterms:W3CDTF">2022-04-27T16:19:00Z</dcterms:modified>
</cp:coreProperties>
</file>