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wsfp2srv\data\Groups\Audit\Actuals 2025\06_Iunie_2025\OMF\"/>
    </mc:Choice>
  </mc:AlternateContent>
  <xr:revisionPtr revIDLastSave="0" documentId="13_ncr:1_{747E6D82-06B6-4B88-827A-EBB97B38E582}" xr6:coauthVersionLast="47" xr6:coauthVersionMax="47" xr10:uidLastSave="{00000000-0000-0000-0000-000000000000}"/>
  <bookViews>
    <workbookView xWindow="-108" yWindow="-108" windowWidth="23256" windowHeight="13896" tabRatio="675" activeTab="4" xr2:uid="{E94D0ECE-9588-4918-A9AC-10EC21A996D5}"/>
  </bookViews>
  <sheets>
    <sheet name="Index" sheetId="5" r:id="rId1"/>
    <sheet name="Situatia rezultatului global" sheetId="2" r:id="rId2"/>
    <sheet name="Situatie pozitiei financiare" sheetId="1" r:id="rId3"/>
    <sheet name="Sit modif capitalurilor" sheetId="3" r:id="rId4"/>
    <sheet name="Sit fluxurilor de trezorerie" sheetId="4" r:id="rId5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3" l="1"/>
  <c r="E38" i="3"/>
  <c r="E29" i="3"/>
  <c r="E10" i="3"/>
  <c r="I15" i="3"/>
  <c r="H15" i="3"/>
</calcChain>
</file>

<file path=xl/sharedStrings.xml><?xml version="1.0" encoding="utf-8"?>
<sst xmlns="http://schemas.openxmlformats.org/spreadsheetml/2006/main" count="199" uniqueCount="157">
  <si>
    <t xml:space="preserve">SITUATIA POZITIEI FINANCIARE </t>
  </si>
  <si>
    <t xml:space="preserve">La data </t>
  </si>
  <si>
    <t xml:space="preserve">Active </t>
  </si>
  <si>
    <t>Active imobilizate</t>
  </si>
  <si>
    <t>Imobilizari corporale</t>
  </si>
  <si>
    <t>Dreptul de utilizare al activelor-suport</t>
  </si>
  <si>
    <t>Investitii imobiliare</t>
  </si>
  <si>
    <t>Imobilizari necorporale</t>
  </si>
  <si>
    <t>Imobilizari financiare</t>
  </si>
  <si>
    <t>Alte imobilizari financiare</t>
  </si>
  <si>
    <t>Active circulante</t>
  </si>
  <si>
    <t>Stocuri</t>
  </si>
  <si>
    <t>Creante comerciale si alte creante</t>
  </si>
  <si>
    <t>Disponibilitati plasate in sistem de cash pooling</t>
  </si>
  <si>
    <t>Conturi colaterale pentru scrisori de garantie</t>
  </si>
  <si>
    <t>Numerar si depozite</t>
  </si>
  <si>
    <t>Total active circulante</t>
  </si>
  <si>
    <t>Total active</t>
  </si>
  <si>
    <t xml:space="preserve">Capital  </t>
  </si>
  <si>
    <t>Rezerve legale</t>
  </si>
  <si>
    <t>Alte rezerve</t>
  </si>
  <si>
    <t>Rezultatul reportat</t>
  </si>
  <si>
    <t>Rezultat reportat tranzitie IFRS</t>
  </si>
  <si>
    <t>Rezultat curent</t>
  </si>
  <si>
    <t>Total capital propriu</t>
  </si>
  <si>
    <t>Datorii pe termen lung</t>
  </si>
  <si>
    <t>Datorii privind impozitele amanate</t>
  </si>
  <si>
    <t>Datoria privind leasingul</t>
  </si>
  <si>
    <t>Alte datorii</t>
  </si>
  <si>
    <t>Total datorii pe termen lung</t>
  </si>
  <si>
    <t>Datorii curente</t>
  </si>
  <si>
    <t>Datorii comerciale si similare</t>
  </si>
  <si>
    <t>Impozit pe profit de plata</t>
  </si>
  <si>
    <t>Total datorii pe termen scurt</t>
  </si>
  <si>
    <t>Total datorii</t>
  </si>
  <si>
    <t>Total capital propriu si datorii</t>
  </si>
  <si>
    <t>SITUATIA REZULTATULUI GLOBAL</t>
  </si>
  <si>
    <t>Cifra de afaceri neta</t>
  </si>
  <si>
    <t>Servicii prestate</t>
  </si>
  <si>
    <t>Venituri din chirii</t>
  </si>
  <si>
    <t>Alte venituri din exploatare</t>
  </si>
  <si>
    <t>VENITURI DIN EXPLOATARE - TOTAL</t>
  </si>
  <si>
    <t>Cheltuieli cu materialele consumabile</t>
  </si>
  <si>
    <t>Cheltuieli cu energie si apa</t>
  </si>
  <si>
    <t>Cheltuieli privind marfurile</t>
  </si>
  <si>
    <t xml:space="preserve">          Salarii </t>
  </si>
  <si>
    <t xml:space="preserve">          Cheltuieli cu asigurarile si protectia sociala</t>
  </si>
  <si>
    <t xml:space="preserve">Ajustari de valoare privind activele imobilizate,din care </t>
  </si>
  <si>
    <t xml:space="preserve">          Amortizare</t>
  </si>
  <si>
    <t xml:space="preserve">          Ajustari de valoare pentru deprecierea imobilizarilor</t>
  </si>
  <si>
    <t>Cheltuieli privind prestatiile externe</t>
  </si>
  <si>
    <t>Cheltuieli cu alte impozite, taxe si varsaminte asimilate</t>
  </si>
  <si>
    <t xml:space="preserve">Alte cheltuieli de exploatare </t>
  </si>
  <si>
    <t>CHELTUIELI DE EXPLOATARE - TOTAL</t>
  </si>
  <si>
    <t>Venituri din dobanzi</t>
  </si>
  <si>
    <t>- din care, veniturile obtinute de la entitatile afiliate</t>
  </si>
  <si>
    <t>Alte venituri financiare</t>
  </si>
  <si>
    <t xml:space="preserve">VENITURI FINANCIARE - TOTAL </t>
  </si>
  <si>
    <t>Alte cheltuieli financiare</t>
  </si>
  <si>
    <t xml:space="preserve">CHELTUIELI FINANCIARE - TOTAL </t>
  </si>
  <si>
    <t>REZULTATUL FINANCIAR</t>
  </si>
  <si>
    <t>REZULTATUL INAINTE DE IMPOZITARE</t>
  </si>
  <si>
    <t>Cheltuiala cu impozitul pe profit</t>
  </si>
  <si>
    <t>REZULTATUL EXERCITIULUI FINANCIAR</t>
  </si>
  <si>
    <t>Rezultat pe actiune</t>
  </si>
  <si>
    <t>Castiguri / (pierderi) actuariale aferente beneficiilor de pensionare</t>
  </si>
  <si>
    <t>Modificarea valorii juste a activelor financiare evaluate la valoarea justa prin alte elemente ale rezultatului global</t>
  </si>
  <si>
    <t>Total rezultat global al exercitiului, net de impozite</t>
  </si>
  <si>
    <t>Cheltuieli cu personalul,din care :</t>
  </si>
  <si>
    <t>REZULTATUL DIN EXPLOATARE</t>
  </si>
  <si>
    <t>Alte elemente ale rezultatului global care nu vor fi clasificate in contul de profit si pierdere in perioadele urmatoare, net de impozite</t>
  </si>
  <si>
    <t>Total active imobilizate</t>
  </si>
  <si>
    <t>Alte active circulante</t>
  </si>
  <si>
    <t>Capital si reserve</t>
  </si>
  <si>
    <t>Capital social, din care:</t>
  </si>
  <si>
    <t>Capital subscris varsat</t>
  </si>
  <si>
    <t>Ajustari ale capitalului social</t>
  </si>
  <si>
    <t>Datorii privind beneficiile angajatilor</t>
  </si>
  <si>
    <t>SITUATIA MODIFICARII CAPITALURILOR PROPRII</t>
  </si>
  <si>
    <t xml:space="preserve">Capital </t>
  </si>
  <si>
    <t>Rezerve</t>
  </si>
  <si>
    <t>Alte</t>
  </si>
  <si>
    <t>Rezultatul</t>
  </si>
  <si>
    <t xml:space="preserve">Capitaluri </t>
  </si>
  <si>
    <t>social</t>
  </si>
  <si>
    <t xml:space="preserve">legale </t>
  </si>
  <si>
    <t>rezerve</t>
  </si>
  <si>
    <t>reportat</t>
  </si>
  <si>
    <t xml:space="preserve">perioadei </t>
  </si>
  <si>
    <t>proprii</t>
  </si>
  <si>
    <t>tranzitie IFRS</t>
  </si>
  <si>
    <t>Repartizare rezultat</t>
  </si>
  <si>
    <t xml:space="preserve">Dividende </t>
  </si>
  <si>
    <t>Rezultatul perioadei</t>
  </si>
  <si>
    <t>Alte miscari</t>
  </si>
  <si>
    <t>Castiguri/pierderi actuariale aferente beneficiilor de pensionare</t>
  </si>
  <si>
    <t>SITUATIA FLUXURILOR DE TREZORERIE</t>
  </si>
  <si>
    <t xml:space="preserve">Metoda indirecta </t>
  </si>
  <si>
    <t>Rezultat net inainte de impozitare si elemente extraordinare</t>
  </si>
  <si>
    <t>Ajustari pentru:</t>
  </si>
  <si>
    <t>Amortizarea aferenta imobilizarilor corporale si investitiilor imobiliare</t>
  </si>
  <si>
    <t>Amortizarea aferenta dreptului de utilizare al activelor-suport</t>
  </si>
  <si>
    <t>Amortizarea aferenta imobilizarilor necorporale</t>
  </si>
  <si>
    <t>Ajustari pentru deprecierea imobilizarilor corporale</t>
  </si>
  <si>
    <t>Ajustari pentru deprecierea stocurilor</t>
  </si>
  <si>
    <t>Ajustari pentru deprecierea creantelor clienti si altor creante</t>
  </si>
  <si>
    <t>Trecere pe cheltuiala clienti si debitori diversi</t>
  </si>
  <si>
    <t>Profitul din exploatare inainte de schimbari in capitalul circulant</t>
  </si>
  <si>
    <t>Descrestere / (Crestere) a stocurilor</t>
  </si>
  <si>
    <t>Impozit pe profit platit</t>
  </si>
  <si>
    <t>Plati pentru achizitionarea de imobilizari corporale si necorporale</t>
  </si>
  <si>
    <t>Dobanzi incasate</t>
  </si>
  <si>
    <t>Plati aferente contractelor de leasing</t>
  </si>
  <si>
    <t>Diferente de curs nerealizate</t>
  </si>
  <si>
    <t>Fluzuri de trezorerie din activitati de exploatare:</t>
  </si>
  <si>
    <t>Provizioane pentru beneficiile angajatiilor si alte provizioane</t>
  </si>
  <si>
    <t>Venturi din anularea datoriilor prescrise (dividende nerevendicate)</t>
  </si>
  <si>
    <t>Pierdere / (profit) din vanzarea de imobilizari corporale</t>
  </si>
  <si>
    <t>Diferente de curs nerealizate (Castig) / Pierdere</t>
  </si>
  <si>
    <t>Crestere / (Descrestere) a creantelor comerciale si de alta natura</t>
  </si>
  <si>
    <t>Crestere / (Descrestere) a datoriilor comerciale si de alta natura</t>
  </si>
  <si>
    <t>Fluxuri de trezorerie nete din activitati de exploatare</t>
  </si>
  <si>
    <t>Fluxuri de numerar din activitati de investitie:</t>
  </si>
  <si>
    <t>Incasari din vanzarea de imobilizari corporale si necorporale</t>
  </si>
  <si>
    <t>Descrestere/(Crestere) a soldului de cash pooling</t>
  </si>
  <si>
    <t>Fluxuri de trezorerie nete din activitati de investitie</t>
  </si>
  <si>
    <t xml:space="preserve">Fluxuri de trezorerie nete din activitati de finantare: </t>
  </si>
  <si>
    <t>Dividende platite</t>
  </si>
  <si>
    <t>Fluxuri de trezorerie nete din activitati de finantare</t>
  </si>
  <si>
    <t>Crestere neta a fluxurilor de trezorerie si a echivalentelor de numerar</t>
  </si>
  <si>
    <t>Numerar si echivalente de numerar la inceputul exercitiului financiar</t>
  </si>
  <si>
    <t>Numerar si echivalente de numerar la sfarsitul exercitiului financiar</t>
  </si>
  <si>
    <t>Rompetrol Well Services S.A.</t>
  </si>
  <si>
    <t xml:space="preserve">Extras din </t>
  </si>
  <si>
    <t>sume in RON</t>
  </si>
  <si>
    <t>Rezultat reportat</t>
  </si>
  <si>
    <t>Alte elemente aferente rezultatului global</t>
  </si>
  <si>
    <t>Total Rezultat Global</t>
  </si>
  <si>
    <t>Alte elemente de capitaluri proprii</t>
  </si>
  <si>
    <t>Crestere / (Descrestere) a garantiilor de buna executie</t>
  </si>
  <si>
    <t>Situatii financiare individuale neauditate</t>
  </si>
  <si>
    <t>Transfer la alte rezerve</t>
  </si>
  <si>
    <t>Ajustari de valoare privind creantele</t>
  </si>
  <si>
    <t>Cheltuieli cu dobanzi</t>
  </si>
  <si>
    <t>Dobanda leasing platita</t>
  </si>
  <si>
    <t>Incasari din vanzarea titluri de participare</t>
  </si>
  <si>
    <t>Sold la 1 ianuarie 2024</t>
  </si>
  <si>
    <t>31.12.2024</t>
  </si>
  <si>
    <t>Sold la 1 ianuarie 2025</t>
  </si>
  <si>
    <t>la data si pentru perioada incheiata la 30 iunie 2025</t>
  </si>
  <si>
    <t>Situatiile financiare, intocmite la data de 30 iunie 2025, se refera la societatea Rompetrol Well Services SA.</t>
  </si>
  <si>
    <t>30.06.2025</t>
  </si>
  <si>
    <t>30.06.2024</t>
  </si>
  <si>
    <t>Pentru perioada incheiata la 30 iunie 2025</t>
  </si>
  <si>
    <t>Sold la 30 iunie 2025 inclusiv elemente aferente rezultatului global</t>
  </si>
  <si>
    <t>Pentru perioada incheiata la 30 iunie 2024</t>
  </si>
  <si>
    <t>Sold la 30 iunie 2024 inclusiv elemente aferente rezultatului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</si>
</sst>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20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b/>
      <sz val="9"/>
      <color theme="1"/>
      <name val="Calibri"/>
      <family val="2"/>
    </font>
    <font>
      <u/>
      <sz val="9"/>
      <color theme="10"/>
      <name val="Calibri"/>
      <family val="2"/>
    </font>
    <font>
      <i/>
      <sz val="8"/>
      <color theme="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color theme="1"/>
      <name val="Calibri"/>
      <family val="2"/>
    </font>
    <font>
      <i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/>
    <xf numFmtId="0" fontId="2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164" fontId="5" fillId="0" borderId="0" xfId="1" applyNumberFormat="1" applyFont="1" applyFill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37" fontId="7" fillId="0" borderId="4" xfId="1" applyNumberFormat="1" applyFont="1" applyFill="1" applyBorder="1" applyAlignment="1">
      <alignment horizontal="right" vertical="center"/>
    </xf>
    <xf numFmtId="0" fontId="9" fillId="0" borderId="0" xfId="2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justify" vertical="center"/>
    </xf>
    <xf numFmtId="37" fontId="12" fillId="0" borderId="0" xfId="0" applyNumberFormat="1" applyFont="1"/>
    <xf numFmtId="0" fontId="13" fillId="0" borderId="0" xfId="0" applyFont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 indent="3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1" fillId="0" borderId="0" xfId="1" applyNumberFormat="1" applyFont="1" applyFill="1"/>
    <xf numFmtId="0" fontId="12" fillId="0" borderId="0" xfId="0" applyFont="1" applyAlignment="1">
      <alignment horizontal="left" vertical="center" wrapText="1" indent="5"/>
    </xf>
    <xf numFmtId="43" fontId="12" fillId="0" borderId="0" xfId="0" applyNumberFormat="1" applyFont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3" fontId="16" fillId="0" borderId="0" xfId="1" applyNumberFormat="1" applyFont="1" applyFill="1" applyAlignment="1">
      <alignment horizontal="right" vertical="center" wrapText="1"/>
    </xf>
    <xf numFmtId="3" fontId="17" fillId="0" borderId="3" xfId="1" applyNumberFormat="1" applyFont="1" applyFill="1" applyBorder="1" applyAlignment="1">
      <alignment horizontal="right" vertical="center"/>
    </xf>
    <xf numFmtId="3" fontId="16" fillId="0" borderId="0" xfId="1" applyNumberFormat="1" applyFont="1" applyFill="1"/>
    <xf numFmtId="3" fontId="17" fillId="0" borderId="4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3" fontId="17" fillId="0" borderId="0" xfId="1" applyNumberFormat="1" applyFont="1" applyFill="1" applyAlignment="1">
      <alignment horizontal="right" vertical="center"/>
    </xf>
    <xf numFmtId="0" fontId="19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7" fontId="16" fillId="0" borderId="0" xfId="1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37" fontId="12" fillId="0" borderId="0" xfId="1" applyNumberFormat="1" applyFont="1" applyFill="1"/>
    <xf numFmtId="37" fontId="12" fillId="0" borderId="0" xfId="1" applyNumberFormat="1" applyFont="1" applyFill="1" applyAlignment="1">
      <alignment horizontal="right" vertical="center"/>
    </xf>
    <xf numFmtId="0" fontId="15" fillId="0" borderId="3" xfId="0" applyFont="1" applyBorder="1" applyAlignment="1">
      <alignment vertical="center"/>
    </xf>
    <xf numFmtId="37" fontId="11" fillId="0" borderId="3" xfId="1" applyNumberFormat="1" applyFont="1" applyFill="1" applyBorder="1" applyAlignment="1">
      <alignment horizontal="right" vertical="center"/>
    </xf>
    <xf numFmtId="37" fontId="12" fillId="0" borderId="0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37" fontId="11" fillId="0" borderId="1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Border="1" applyAlignment="1">
      <alignment horizontal="right" vertical="center"/>
    </xf>
    <xf numFmtId="37" fontId="12" fillId="0" borderId="6" xfId="1" applyNumberFormat="1" applyFont="1" applyFill="1" applyBorder="1" applyAlignment="1">
      <alignment horizontal="right" vertical="center"/>
    </xf>
    <xf numFmtId="37" fontId="11" fillId="0" borderId="0" xfId="1" applyNumberFormat="1" applyFont="1" applyFill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0" xfId="0" applyFont="1" applyFill="1"/>
    <xf numFmtId="37" fontId="12" fillId="0" borderId="0" xfId="0" applyNumberFormat="1" applyFont="1" applyFill="1" applyAlignment="1">
      <alignment horizontal="right" vertical="center" wrapText="1"/>
    </xf>
    <xf numFmtId="37" fontId="11" fillId="0" borderId="3" xfId="0" applyNumberFormat="1" applyFont="1" applyFill="1" applyBorder="1" applyAlignment="1">
      <alignment horizontal="right" vertical="center" wrapText="1"/>
    </xf>
    <xf numFmtId="37" fontId="12" fillId="0" borderId="0" xfId="0" applyNumberFormat="1" applyFont="1" applyFill="1" applyAlignment="1">
      <alignment wrapText="1"/>
    </xf>
    <xf numFmtId="37" fontId="11" fillId="0" borderId="0" xfId="0" applyNumberFormat="1" applyFont="1" applyFill="1" applyAlignment="1">
      <alignment horizontal="right" vertical="center" wrapText="1"/>
    </xf>
    <xf numFmtId="37" fontId="11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1" fillId="0" borderId="0" xfId="0" applyFont="1" applyFill="1"/>
    <xf numFmtId="0" fontId="2" fillId="0" borderId="0" xfId="0" applyFont="1" applyFill="1"/>
    <xf numFmtId="0" fontId="18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41" fontId="3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64" fontId="3" fillId="0" borderId="0" xfId="1" applyNumberFormat="1" applyFont="1" applyFill="1"/>
    <xf numFmtId="164" fontId="7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8462-EADF-4612-BAFA-A57E45009837}">
  <dimension ref="B1:B12"/>
  <sheetViews>
    <sheetView workbookViewId="0">
      <selection activeCell="B13" sqref="B13"/>
    </sheetView>
  </sheetViews>
  <sheetFormatPr defaultColWidth="9.28515625" defaultRowHeight="12" x14ac:dyDescent="0.25"/>
  <cols>
    <col min="1" max="1" width="3.28515625" customWidth="1"/>
    <col min="2" max="10" width="9.28515625" customWidth="1"/>
  </cols>
  <sheetData>
    <row r="1" spans="2:2" x14ac:dyDescent="0.25">
      <c r="B1" s="4" t="s">
        <v>132</v>
      </c>
    </row>
    <row r="3" spans="2:2" x14ac:dyDescent="0.25">
      <c r="B3" t="s">
        <v>133</v>
      </c>
    </row>
    <row r="4" spans="2:2" x14ac:dyDescent="0.25">
      <c r="B4" t="s">
        <v>140</v>
      </c>
    </row>
    <row r="5" spans="2:2" x14ac:dyDescent="0.25">
      <c r="B5" t="s">
        <v>149</v>
      </c>
    </row>
    <row r="7" spans="2:2" x14ac:dyDescent="0.25">
      <c r="B7" s="9" t="s">
        <v>36</v>
      </c>
    </row>
    <row r="8" spans="2:2" x14ac:dyDescent="0.25">
      <c r="B8" s="9" t="s">
        <v>0</v>
      </c>
    </row>
    <row r="9" spans="2:2" x14ac:dyDescent="0.25">
      <c r="B9" s="9" t="s">
        <v>78</v>
      </c>
    </row>
    <row r="10" spans="2:2" x14ac:dyDescent="0.25">
      <c r="B10" s="9" t="s">
        <v>96</v>
      </c>
    </row>
    <row r="12" spans="2:2" x14ac:dyDescent="0.25">
      <c r="B12" t="s">
        <v>150</v>
      </c>
    </row>
  </sheetData>
  <hyperlinks>
    <hyperlink ref="B7" location="'Situatia rezultatului global'!A1" display="SITUATIA REZULTATULUI GLOBAL" xr:uid="{FFCE9EC3-4D9F-4E7F-9944-DC9427B2D95A}"/>
    <hyperlink ref="B8" location="'Situatie pozitiei financiare'!A1" display="SITUATIA POZITIEI FINANCIARE " xr:uid="{180144C3-234A-4BD3-847E-CB257F5032F6}"/>
    <hyperlink ref="B9" location="'Sit modif capitalurilor'!A1" display="SITUATIA MODIFICARII CAPITALURILOR PROPRII" xr:uid="{4CD59F33-4C6B-4A20-94A8-310A4E3DC637}"/>
    <hyperlink ref="B10" location="'Sit fluxurilor de trezorerie'!A1" display="SITUATIA FLUXURILOR DE TREZORERIE" xr:uid="{7BC8DAAF-EE4E-4EEC-8F25-64707430F4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22F31-F7D9-40A3-9E48-4589E4F5DEC3}">
  <dimension ref="B1:E50"/>
  <sheetViews>
    <sheetView topLeftCell="A24" workbookViewId="0">
      <selection activeCell="D6" sqref="D6:E49"/>
    </sheetView>
  </sheetViews>
  <sheetFormatPr defaultRowHeight="12" x14ac:dyDescent="0.25"/>
  <cols>
    <col min="2" max="2" width="67.42578125" customWidth="1"/>
    <col min="4" max="4" width="17.140625" customWidth="1"/>
    <col min="5" max="5" width="17.28515625" customWidth="1"/>
  </cols>
  <sheetData>
    <row r="1" spans="2:5" x14ac:dyDescent="0.25">
      <c r="B1" s="11" t="s">
        <v>132</v>
      </c>
      <c r="C1" s="12"/>
      <c r="D1" s="12"/>
      <c r="E1" s="12"/>
    </row>
    <row r="2" spans="2:5" x14ac:dyDescent="0.25">
      <c r="B2" s="13" t="s">
        <v>36</v>
      </c>
      <c r="C2" s="13"/>
      <c r="D2" s="14"/>
      <c r="E2" s="14"/>
    </row>
    <row r="3" spans="2:5" x14ac:dyDescent="0.25">
      <c r="B3" s="15" t="s">
        <v>134</v>
      </c>
      <c r="C3" s="13"/>
      <c r="D3" s="12"/>
      <c r="E3" s="12"/>
    </row>
    <row r="4" spans="2:5" ht="12.6" thickBot="1" x14ac:dyDescent="0.3">
      <c r="B4" s="13"/>
      <c r="C4" s="13"/>
      <c r="D4" s="12"/>
      <c r="E4" s="12"/>
    </row>
    <row r="5" spans="2:5" x14ac:dyDescent="0.25">
      <c r="B5" s="16"/>
      <c r="C5" s="16"/>
      <c r="D5" s="65" t="s">
        <v>1</v>
      </c>
      <c r="E5" s="65" t="s">
        <v>1</v>
      </c>
    </row>
    <row r="6" spans="2:5" ht="12.6" thickBot="1" x14ac:dyDescent="0.3">
      <c r="B6" s="18"/>
      <c r="C6" s="19"/>
      <c r="D6" s="66" t="s">
        <v>151</v>
      </c>
      <c r="E6" s="66" t="s">
        <v>152</v>
      </c>
    </row>
    <row r="7" spans="2:5" ht="12.6" thickTop="1" x14ac:dyDescent="0.25">
      <c r="B7" s="12"/>
      <c r="C7" s="12"/>
      <c r="D7" s="67"/>
      <c r="E7" s="67"/>
    </row>
    <row r="8" spans="2:5" x14ac:dyDescent="0.25">
      <c r="B8" s="20" t="s">
        <v>37</v>
      </c>
      <c r="C8" s="21"/>
      <c r="D8" s="68">
        <v>32346816</v>
      </c>
      <c r="E8" s="68">
        <v>36535090</v>
      </c>
    </row>
    <row r="9" spans="2:5" x14ac:dyDescent="0.25">
      <c r="B9" s="22" t="s">
        <v>38</v>
      </c>
      <c r="C9" s="21"/>
      <c r="D9" s="68">
        <v>32104762</v>
      </c>
      <c r="E9" s="68">
        <v>36293019</v>
      </c>
    </row>
    <row r="10" spans="2:5" x14ac:dyDescent="0.25">
      <c r="B10" s="22" t="s">
        <v>39</v>
      </c>
      <c r="C10" s="21"/>
      <c r="D10" s="68">
        <v>242054</v>
      </c>
      <c r="E10" s="68">
        <v>242071</v>
      </c>
    </row>
    <row r="11" spans="2:5" ht="12.6" thickBot="1" x14ac:dyDescent="0.3">
      <c r="B11" s="23" t="s">
        <v>40</v>
      </c>
      <c r="C11" s="21"/>
      <c r="D11" s="68">
        <v>95722</v>
      </c>
      <c r="E11" s="68">
        <v>124092</v>
      </c>
    </row>
    <row r="12" spans="2:5" ht="12.6" thickBot="1" x14ac:dyDescent="0.3">
      <c r="B12" s="20" t="s">
        <v>41</v>
      </c>
      <c r="C12" s="20"/>
      <c r="D12" s="69">
        <v>32442538</v>
      </c>
      <c r="E12" s="69">
        <v>36659182</v>
      </c>
    </row>
    <row r="13" spans="2:5" x14ac:dyDescent="0.25">
      <c r="B13" s="24"/>
      <c r="C13" s="24"/>
      <c r="D13" s="70"/>
      <c r="E13" s="70"/>
    </row>
    <row r="14" spans="2:5" x14ac:dyDescent="0.25">
      <c r="B14" s="23" t="s">
        <v>42</v>
      </c>
      <c r="C14" s="23"/>
      <c r="D14" s="68">
        <v>-8418963</v>
      </c>
      <c r="E14" s="68">
        <v>-10094311</v>
      </c>
    </row>
    <row r="15" spans="2:5" x14ac:dyDescent="0.25">
      <c r="B15" s="23" t="s">
        <v>43</v>
      </c>
      <c r="C15" s="23"/>
      <c r="D15" s="68">
        <v>-305475</v>
      </c>
      <c r="E15" s="68">
        <v>-240544</v>
      </c>
    </row>
    <row r="16" spans="2:5" x14ac:dyDescent="0.25">
      <c r="B16" s="23" t="s">
        <v>44</v>
      </c>
      <c r="C16" s="23"/>
      <c r="D16" s="68">
        <v>-11271</v>
      </c>
      <c r="E16" s="68">
        <v>-3337</v>
      </c>
    </row>
    <row r="17" spans="2:5" x14ac:dyDescent="0.25">
      <c r="B17" s="23" t="s">
        <v>68</v>
      </c>
      <c r="C17" s="21"/>
      <c r="D17" s="68">
        <v>-12083932</v>
      </c>
      <c r="E17" s="68">
        <v>-11219256</v>
      </c>
    </row>
    <row r="18" spans="2:5" x14ac:dyDescent="0.25">
      <c r="B18" s="23" t="s">
        <v>45</v>
      </c>
      <c r="C18" s="23"/>
      <c r="D18" s="68">
        <v>-11294071</v>
      </c>
      <c r="E18" s="68">
        <v>-10725433</v>
      </c>
    </row>
    <row r="19" spans="2:5" x14ac:dyDescent="0.25">
      <c r="B19" s="23" t="s">
        <v>46</v>
      </c>
      <c r="C19" s="23"/>
      <c r="D19" s="68">
        <v>-390694</v>
      </c>
      <c r="E19" s="68">
        <v>-356744</v>
      </c>
    </row>
    <row r="20" spans="2:5" x14ac:dyDescent="0.25">
      <c r="B20" s="23" t="s">
        <v>47</v>
      </c>
      <c r="C20" s="21"/>
      <c r="D20" s="68">
        <v>-2515152</v>
      </c>
      <c r="E20" s="68">
        <v>-2406372</v>
      </c>
    </row>
    <row r="21" spans="2:5" x14ac:dyDescent="0.25">
      <c r="B21" s="23" t="s">
        <v>48</v>
      </c>
      <c r="C21" s="23"/>
      <c r="D21" s="68">
        <v>-2515152</v>
      </c>
      <c r="E21" s="68">
        <v>-2406372</v>
      </c>
    </row>
    <row r="22" spans="2:5" x14ac:dyDescent="0.25">
      <c r="B22" s="23" t="s">
        <v>49</v>
      </c>
      <c r="C22" s="23"/>
      <c r="D22" s="68">
        <v>0</v>
      </c>
      <c r="E22" s="68">
        <v>0</v>
      </c>
    </row>
    <row r="23" spans="2:5" x14ac:dyDescent="0.25">
      <c r="B23" s="23" t="s">
        <v>142</v>
      </c>
      <c r="C23" s="23"/>
      <c r="D23" s="68">
        <v>145288</v>
      </c>
      <c r="E23" s="68">
        <v>-8690</v>
      </c>
    </row>
    <row r="24" spans="2:5" x14ac:dyDescent="0.25">
      <c r="B24" s="23" t="s">
        <v>50</v>
      </c>
      <c r="C24" s="21"/>
      <c r="D24" s="68">
        <v>-8050950</v>
      </c>
      <c r="E24" s="68">
        <v>-9199111</v>
      </c>
    </row>
    <row r="25" spans="2:5" x14ac:dyDescent="0.25">
      <c r="B25" s="23" t="s">
        <v>51</v>
      </c>
      <c r="C25" s="23"/>
      <c r="D25" s="68">
        <v>-611051</v>
      </c>
      <c r="E25" s="68">
        <v>-399334</v>
      </c>
    </row>
    <row r="26" spans="2:5" ht="12.6" thickBot="1" x14ac:dyDescent="0.3">
      <c r="B26" s="23" t="s">
        <v>52</v>
      </c>
      <c r="C26" s="21"/>
      <c r="D26" s="68">
        <v>-88006</v>
      </c>
      <c r="E26" s="68">
        <v>-85239</v>
      </c>
    </row>
    <row r="27" spans="2:5" ht="12.6" thickBot="1" x14ac:dyDescent="0.3">
      <c r="B27" s="20" t="s">
        <v>53</v>
      </c>
      <c r="C27" s="20"/>
      <c r="D27" s="69">
        <v>-31939512</v>
      </c>
      <c r="E27" s="69">
        <v>-33656194</v>
      </c>
    </row>
    <row r="28" spans="2:5" ht="12.6" thickBot="1" x14ac:dyDescent="0.3">
      <c r="B28" s="24"/>
      <c r="C28" s="24"/>
      <c r="D28" s="70"/>
      <c r="E28" s="70"/>
    </row>
    <row r="29" spans="2:5" ht="12.6" thickBot="1" x14ac:dyDescent="0.3">
      <c r="B29" s="20" t="s">
        <v>69</v>
      </c>
      <c r="C29" s="20"/>
      <c r="D29" s="69">
        <v>503026</v>
      </c>
      <c r="E29" s="69">
        <v>3002988</v>
      </c>
    </row>
    <row r="30" spans="2:5" x14ac:dyDescent="0.25">
      <c r="B30" s="24"/>
      <c r="C30" s="24"/>
      <c r="D30" s="70"/>
      <c r="E30" s="70"/>
    </row>
    <row r="31" spans="2:5" x14ac:dyDescent="0.25">
      <c r="B31" s="23" t="s">
        <v>54</v>
      </c>
      <c r="C31" s="23"/>
      <c r="D31" s="68">
        <v>1915757</v>
      </c>
      <c r="E31" s="68">
        <v>2114223</v>
      </c>
    </row>
    <row r="32" spans="2:5" x14ac:dyDescent="0.25">
      <c r="B32" s="25" t="s">
        <v>55</v>
      </c>
      <c r="C32" s="25"/>
      <c r="D32" s="68">
        <v>1909542</v>
      </c>
      <c r="E32" s="68">
        <v>2105216</v>
      </c>
    </row>
    <row r="33" spans="2:5" ht="12.6" thickBot="1" x14ac:dyDescent="0.3">
      <c r="B33" s="23" t="s">
        <v>56</v>
      </c>
      <c r="C33" s="23"/>
      <c r="D33" s="68">
        <v>48004</v>
      </c>
      <c r="E33" s="68">
        <v>7894</v>
      </c>
    </row>
    <row r="34" spans="2:5" ht="12.6" thickBot="1" x14ac:dyDescent="0.3">
      <c r="B34" s="20" t="s">
        <v>57</v>
      </c>
      <c r="C34" s="26"/>
      <c r="D34" s="69">
        <v>1963761</v>
      </c>
      <c r="E34" s="69">
        <v>2122117</v>
      </c>
    </row>
    <row r="35" spans="2:5" x14ac:dyDescent="0.25">
      <c r="B35" s="23"/>
      <c r="C35" s="24"/>
      <c r="D35" s="70"/>
      <c r="E35" s="70"/>
    </row>
    <row r="36" spans="2:5" ht="12.6" thickBot="1" x14ac:dyDescent="0.3">
      <c r="B36" s="27" t="s">
        <v>58</v>
      </c>
      <c r="C36" s="23"/>
      <c r="D36" s="68">
        <v>-407663</v>
      </c>
      <c r="E36" s="68">
        <v>-293359</v>
      </c>
    </row>
    <row r="37" spans="2:5" ht="12.6" thickBot="1" x14ac:dyDescent="0.3">
      <c r="B37" s="28" t="s">
        <v>59</v>
      </c>
      <c r="C37" s="26"/>
      <c r="D37" s="69">
        <v>-407663</v>
      </c>
      <c r="E37" s="69">
        <v>-293359</v>
      </c>
    </row>
    <row r="38" spans="2:5" ht="12.6" thickBot="1" x14ac:dyDescent="0.3">
      <c r="B38" s="29"/>
      <c r="C38" s="29"/>
      <c r="D38" s="70"/>
      <c r="E38" s="70"/>
    </row>
    <row r="39" spans="2:5" ht="12.6" thickBot="1" x14ac:dyDescent="0.3">
      <c r="B39" s="28" t="s">
        <v>60</v>
      </c>
      <c r="C39" s="20"/>
      <c r="D39" s="69">
        <v>1556098</v>
      </c>
      <c r="E39" s="69">
        <v>1828758</v>
      </c>
    </row>
    <row r="40" spans="2:5" ht="12.6" thickBot="1" x14ac:dyDescent="0.3">
      <c r="B40" s="27"/>
      <c r="C40" s="20"/>
      <c r="D40" s="71"/>
      <c r="E40" s="71"/>
    </row>
    <row r="41" spans="2:5" ht="12.6" thickBot="1" x14ac:dyDescent="0.3">
      <c r="B41" s="28" t="s">
        <v>61</v>
      </c>
      <c r="C41" s="20"/>
      <c r="D41" s="69">
        <v>2059124</v>
      </c>
      <c r="E41" s="69">
        <v>4831746</v>
      </c>
    </row>
    <row r="42" spans="2:5" ht="12.6" thickBot="1" x14ac:dyDescent="0.3">
      <c r="B42" s="27" t="s">
        <v>62</v>
      </c>
      <c r="C42" s="21"/>
      <c r="D42" s="68">
        <v>-364139</v>
      </c>
      <c r="E42" s="68">
        <v>-705494</v>
      </c>
    </row>
    <row r="43" spans="2:5" ht="12.6" thickBot="1" x14ac:dyDescent="0.3">
      <c r="B43" s="28" t="s">
        <v>63</v>
      </c>
      <c r="C43" s="20"/>
      <c r="D43" s="72">
        <v>1694985</v>
      </c>
      <c r="E43" s="72">
        <v>4126252</v>
      </c>
    </row>
    <row r="44" spans="2:5" ht="12.6" thickTop="1" x14ac:dyDescent="0.25">
      <c r="B44" s="30" t="s">
        <v>64</v>
      </c>
      <c r="C44" s="31"/>
      <c r="D44" s="32">
        <v>6.092884418577315E-3</v>
      </c>
      <c r="E44" s="32">
        <v>7.136717987540211E-3</v>
      </c>
    </row>
    <row r="45" spans="2:5" ht="12.6" thickBot="1" x14ac:dyDescent="0.3">
      <c r="B45" s="12"/>
      <c r="C45" s="12"/>
      <c r="D45" s="67"/>
      <c r="E45" s="67"/>
    </row>
    <row r="46" spans="2:5" ht="24.6" thickBot="1" x14ac:dyDescent="0.3">
      <c r="B46" s="20" t="s">
        <v>70</v>
      </c>
      <c r="C46" s="20"/>
      <c r="D46" s="69">
        <v>0</v>
      </c>
      <c r="E46" s="69">
        <v>0</v>
      </c>
    </row>
    <row r="47" spans="2:5" x14ac:dyDescent="0.25">
      <c r="B47" s="23" t="s">
        <v>65</v>
      </c>
      <c r="C47" s="23"/>
      <c r="D47" s="68">
        <v>0</v>
      </c>
      <c r="E47" s="68">
        <v>0</v>
      </c>
    </row>
    <row r="48" spans="2:5" ht="24.6" thickBot="1" x14ac:dyDescent="0.3">
      <c r="B48" s="23" t="s">
        <v>66</v>
      </c>
      <c r="C48" s="23"/>
      <c r="D48" s="68">
        <v>0</v>
      </c>
      <c r="E48" s="68">
        <v>0</v>
      </c>
    </row>
    <row r="49" spans="2:5" ht="12.6" thickBot="1" x14ac:dyDescent="0.3">
      <c r="B49" s="20" t="s">
        <v>67</v>
      </c>
      <c r="C49" s="20"/>
      <c r="D49" s="72">
        <v>1694985</v>
      </c>
      <c r="E49" s="72">
        <v>4126252</v>
      </c>
    </row>
    <row r="50" spans="2:5" ht="12.6" thickTop="1" x14ac:dyDescent="0.25">
      <c r="D50" s="73"/>
      <c r="E50" s="7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A3DE6-6856-4751-811F-8372829995D6}">
  <dimension ref="B1:E54"/>
  <sheetViews>
    <sheetView topLeftCell="A21" workbookViewId="0">
      <selection activeCell="D6" sqref="D6:E52"/>
    </sheetView>
  </sheetViews>
  <sheetFormatPr defaultRowHeight="12" x14ac:dyDescent="0.25"/>
  <cols>
    <col min="2" max="2" width="47.140625" bestFit="1" customWidth="1"/>
    <col min="4" max="4" width="19.140625" customWidth="1"/>
    <col min="5" max="5" width="19.42578125" customWidth="1"/>
  </cols>
  <sheetData>
    <row r="1" spans="2:5" x14ac:dyDescent="0.25">
      <c r="B1" s="11" t="s">
        <v>132</v>
      </c>
      <c r="C1" s="12"/>
      <c r="D1" s="12"/>
      <c r="E1" s="12"/>
    </row>
    <row r="2" spans="2:5" x14ac:dyDescent="0.25">
      <c r="B2" s="13" t="s">
        <v>0</v>
      </c>
      <c r="C2" s="12"/>
      <c r="D2" s="34"/>
      <c r="E2" s="34"/>
    </row>
    <row r="3" spans="2:5" x14ac:dyDescent="0.25">
      <c r="B3" s="35" t="s">
        <v>134</v>
      </c>
      <c r="C3" s="12"/>
      <c r="D3" s="12"/>
      <c r="E3" s="12"/>
    </row>
    <row r="4" spans="2:5" ht="12.6" thickBot="1" x14ac:dyDescent="0.3">
      <c r="B4" s="13"/>
      <c r="C4" s="12"/>
      <c r="D4" s="12"/>
      <c r="E4" s="12"/>
    </row>
    <row r="5" spans="2:5" x14ac:dyDescent="0.25">
      <c r="B5" s="16"/>
      <c r="C5" s="36"/>
      <c r="D5" s="37" t="s">
        <v>1</v>
      </c>
      <c r="E5" s="17" t="s">
        <v>1</v>
      </c>
    </row>
    <row r="6" spans="2:5" ht="12.6" thickBot="1" x14ac:dyDescent="0.3">
      <c r="B6" s="38"/>
      <c r="C6" s="39"/>
      <c r="D6" s="40" t="s">
        <v>151</v>
      </c>
      <c r="E6" s="40" t="s">
        <v>147</v>
      </c>
    </row>
    <row r="7" spans="2:5" x14ac:dyDescent="0.25">
      <c r="B7" s="20" t="s">
        <v>2</v>
      </c>
      <c r="C7" s="23"/>
      <c r="D7" s="12"/>
      <c r="E7" s="12"/>
    </row>
    <row r="8" spans="2:5" x14ac:dyDescent="0.25">
      <c r="B8" s="20" t="s">
        <v>3</v>
      </c>
      <c r="C8" s="23"/>
      <c r="D8" s="12"/>
      <c r="E8" s="12"/>
    </row>
    <row r="9" spans="2:5" x14ac:dyDescent="0.25">
      <c r="B9" s="23" t="s">
        <v>4</v>
      </c>
      <c r="C9" s="21"/>
      <c r="D9" s="41">
        <v>23674365</v>
      </c>
      <c r="E9" s="41">
        <v>22505869</v>
      </c>
    </row>
    <row r="10" spans="2:5" x14ac:dyDescent="0.25">
      <c r="B10" s="27" t="s">
        <v>5</v>
      </c>
      <c r="C10" s="21"/>
      <c r="D10" s="41">
        <v>10793258</v>
      </c>
      <c r="E10" s="41">
        <v>10143052</v>
      </c>
    </row>
    <row r="11" spans="2:5" x14ac:dyDescent="0.25">
      <c r="B11" s="23" t="s">
        <v>6</v>
      </c>
      <c r="C11" s="21"/>
      <c r="D11" s="41">
        <v>386293</v>
      </c>
      <c r="E11" s="41">
        <v>395594</v>
      </c>
    </row>
    <row r="12" spans="2:5" x14ac:dyDescent="0.25">
      <c r="B12" s="23" t="s">
        <v>7</v>
      </c>
      <c r="C12" s="21"/>
      <c r="D12" s="41">
        <v>14508</v>
      </c>
      <c r="E12" s="41">
        <v>20725</v>
      </c>
    </row>
    <row r="13" spans="2:5" x14ac:dyDescent="0.25">
      <c r="B13" s="23" t="s">
        <v>8</v>
      </c>
      <c r="C13" s="21"/>
      <c r="D13" s="41">
        <v>20079665</v>
      </c>
      <c r="E13" s="41">
        <v>20079665</v>
      </c>
    </row>
    <row r="14" spans="2:5" ht="12.6" thickBot="1" x14ac:dyDescent="0.3">
      <c r="B14" s="23" t="s">
        <v>9</v>
      </c>
      <c r="C14" s="21"/>
      <c r="D14" s="41">
        <v>8081084</v>
      </c>
      <c r="E14" s="41">
        <v>10851052</v>
      </c>
    </row>
    <row r="15" spans="2:5" ht="12.6" thickBot="1" x14ac:dyDescent="0.3">
      <c r="B15" s="20" t="s">
        <v>71</v>
      </c>
      <c r="C15" s="26"/>
      <c r="D15" s="42">
        <v>63029173</v>
      </c>
      <c r="E15" s="42">
        <v>63995957</v>
      </c>
    </row>
    <row r="16" spans="2:5" x14ac:dyDescent="0.25">
      <c r="B16" s="24"/>
      <c r="C16" s="21"/>
      <c r="D16" s="43"/>
      <c r="E16" s="43"/>
    </row>
    <row r="17" spans="2:5" x14ac:dyDescent="0.25">
      <c r="B17" s="20" t="s">
        <v>10</v>
      </c>
      <c r="C17" s="21"/>
      <c r="D17" s="43"/>
      <c r="E17" s="43"/>
    </row>
    <row r="18" spans="2:5" x14ac:dyDescent="0.25">
      <c r="B18" s="23" t="s">
        <v>11</v>
      </c>
      <c r="C18" s="21"/>
      <c r="D18" s="41">
        <v>5967046</v>
      </c>
      <c r="E18" s="41">
        <v>5479481</v>
      </c>
    </row>
    <row r="19" spans="2:5" x14ac:dyDescent="0.25">
      <c r="B19" s="23" t="s">
        <v>12</v>
      </c>
      <c r="C19" s="21"/>
      <c r="D19" s="41">
        <v>15108771</v>
      </c>
      <c r="E19" s="41">
        <v>13031558</v>
      </c>
    </row>
    <row r="20" spans="2:5" x14ac:dyDescent="0.25">
      <c r="B20" s="27" t="s">
        <v>13</v>
      </c>
      <c r="C20" s="21"/>
      <c r="D20" s="41">
        <v>47308616</v>
      </c>
      <c r="E20" s="41">
        <v>47109341</v>
      </c>
    </row>
    <row r="21" spans="2:5" x14ac:dyDescent="0.25">
      <c r="B21" s="23" t="s">
        <v>72</v>
      </c>
      <c r="C21" s="21"/>
      <c r="D21" s="41">
        <v>1009438</v>
      </c>
      <c r="E21" s="41">
        <v>1018381</v>
      </c>
    </row>
    <row r="22" spans="2:5" x14ac:dyDescent="0.25">
      <c r="B22" s="23" t="s">
        <v>14</v>
      </c>
      <c r="C22" s="21"/>
      <c r="D22" s="41">
        <v>132342</v>
      </c>
      <c r="E22" s="41">
        <v>1203143</v>
      </c>
    </row>
    <row r="23" spans="2:5" ht="12.6" thickBot="1" x14ac:dyDescent="0.3">
      <c r="B23" s="23" t="s">
        <v>15</v>
      </c>
      <c r="C23" s="21"/>
      <c r="D23" s="41">
        <v>1720602</v>
      </c>
      <c r="E23" s="41">
        <v>298005</v>
      </c>
    </row>
    <row r="24" spans="2:5" ht="12.6" thickBot="1" x14ac:dyDescent="0.3">
      <c r="B24" s="20" t="s">
        <v>16</v>
      </c>
      <c r="C24" s="26"/>
      <c r="D24" s="42">
        <v>71246815</v>
      </c>
      <c r="E24" s="42">
        <v>68139909</v>
      </c>
    </row>
    <row r="25" spans="2:5" ht="12.6" thickBot="1" x14ac:dyDescent="0.3">
      <c r="B25" s="24"/>
      <c r="C25" s="21"/>
      <c r="D25" s="43"/>
      <c r="E25" s="43"/>
    </row>
    <row r="26" spans="2:5" ht="12.6" thickBot="1" x14ac:dyDescent="0.3">
      <c r="B26" s="20" t="s">
        <v>17</v>
      </c>
      <c r="C26" s="26"/>
      <c r="D26" s="44">
        <v>134275988</v>
      </c>
      <c r="E26" s="44">
        <v>132135866</v>
      </c>
    </row>
    <row r="27" spans="2:5" ht="12.6" thickTop="1" x14ac:dyDescent="0.25">
      <c r="B27" s="20" t="s">
        <v>73</v>
      </c>
      <c r="C27" s="21"/>
      <c r="D27" s="43"/>
      <c r="E27" s="43"/>
    </row>
    <row r="28" spans="2:5" x14ac:dyDescent="0.25">
      <c r="B28" s="20" t="s">
        <v>18</v>
      </c>
      <c r="C28" s="21"/>
      <c r="D28" s="43"/>
      <c r="E28" s="43"/>
    </row>
    <row r="29" spans="2:5" x14ac:dyDescent="0.25">
      <c r="B29" s="23" t="s">
        <v>74</v>
      </c>
      <c r="C29" s="21"/>
      <c r="D29" s="41">
        <v>28557446</v>
      </c>
      <c r="E29" s="41">
        <v>28557446</v>
      </c>
    </row>
    <row r="30" spans="2:5" x14ac:dyDescent="0.25">
      <c r="B30" s="33" t="s">
        <v>75</v>
      </c>
      <c r="C30" s="21"/>
      <c r="D30" s="41">
        <v>27819090</v>
      </c>
      <c r="E30" s="41">
        <v>27819090</v>
      </c>
    </row>
    <row r="31" spans="2:5" x14ac:dyDescent="0.25">
      <c r="B31" s="33" t="s">
        <v>76</v>
      </c>
      <c r="C31" s="21"/>
      <c r="D31" s="41">
        <v>738356</v>
      </c>
      <c r="E31" s="41">
        <v>738356</v>
      </c>
    </row>
    <row r="32" spans="2:5" x14ac:dyDescent="0.25">
      <c r="B32" s="27" t="s">
        <v>19</v>
      </c>
      <c r="C32" s="21"/>
      <c r="D32" s="41">
        <v>5563818</v>
      </c>
      <c r="E32" s="41">
        <v>5563818</v>
      </c>
    </row>
    <row r="33" spans="2:5" x14ac:dyDescent="0.25">
      <c r="B33" s="27" t="s">
        <v>20</v>
      </c>
      <c r="C33" s="21"/>
      <c r="D33" s="41">
        <v>33837979.542024441</v>
      </c>
      <c r="E33" s="41">
        <v>33837979.542024441</v>
      </c>
    </row>
    <row r="34" spans="2:5" x14ac:dyDescent="0.25">
      <c r="B34" s="27" t="s">
        <v>21</v>
      </c>
      <c r="C34" s="21"/>
      <c r="D34" s="41">
        <v>12854944.457975559</v>
      </c>
      <c r="E34" s="41">
        <v>12854944.457975559</v>
      </c>
    </row>
    <row r="35" spans="2:5" x14ac:dyDescent="0.25">
      <c r="B35" s="27" t="s">
        <v>22</v>
      </c>
      <c r="C35" s="21"/>
      <c r="D35" s="41">
        <v>18041378</v>
      </c>
      <c r="E35" s="41">
        <v>18041378</v>
      </c>
    </row>
    <row r="36" spans="2:5" ht="12.6" thickBot="1" x14ac:dyDescent="0.3">
      <c r="B36" s="27" t="s">
        <v>23</v>
      </c>
      <c r="C36" s="21"/>
      <c r="D36" s="41">
        <v>1694984.5099999967</v>
      </c>
      <c r="E36" s="41">
        <v>10237307.09340735</v>
      </c>
    </row>
    <row r="37" spans="2:5" ht="12.6" thickBot="1" x14ac:dyDescent="0.3">
      <c r="B37" s="28" t="s">
        <v>24</v>
      </c>
      <c r="C37" s="26"/>
      <c r="D37" s="42">
        <v>100550550.50999999</v>
      </c>
      <c r="E37" s="42">
        <v>109092873.09340735</v>
      </c>
    </row>
    <row r="38" spans="2:5" x14ac:dyDescent="0.25">
      <c r="B38" s="24"/>
      <c r="C38" s="21"/>
      <c r="D38" s="43"/>
      <c r="E38" s="43"/>
    </row>
    <row r="39" spans="2:5" x14ac:dyDescent="0.25">
      <c r="B39" s="28" t="s">
        <v>25</v>
      </c>
      <c r="C39" s="21"/>
      <c r="D39" s="43"/>
      <c r="E39" s="43"/>
    </row>
    <row r="40" spans="2:5" x14ac:dyDescent="0.25">
      <c r="B40" s="27" t="s">
        <v>77</v>
      </c>
      <c r="C40" s="21"/>
      <c r="D40" s="41">
        <v>1026441</v>
      </c>
      <c r="E40" s="41">
        <v>1249466</v>
      </c>
    </row>
    <row r="41" spans="2:5" x14ac:dyDescent="0.25">
      <c r="B41" s="27" t="s">
        <v>26</v>
      </c>
      <c r="C41" s="21"/>
      <c r="D41" s="41">
        <v>2599476</v>
      </c>
      <c r="E41" s="41">
        <v>2599476</v>
      </c>
    </row>
    <row r="42" spans="2:5" x14ac:dyDescent="0.25">
      <c r="B42" s="27" t="s">
        <v>27</v>
      </c>
      <c r="C42" s="21"/>
      <c r="D42" s="41">
        <v>3427538</v>
      </c>
      <c r="E42" s="41">
        <v>3603822</v>
      </c>
    </row>
    <row r="43" spans="2:5" ht="12.6" thickBot="1" x14ac:dyDescent="0.3">
      <c r="B43" s="27" t="s">
        <v>28</v>
      </c>
      <c r="C43" s="21"/>
      <c r="D43" s="41">
        <v>87083</v>
      </c>
      <c r="E43" s="41">
        <v>73635</v>
      </c>
    </row>
    <row r="44" spans="2:5" ht="12.6" thickBot="1" x14ac:dyDescent="0.3">
      <c r="B44" s="28" t="s">
        <v>29</v>
      </c>
      <c r="C44" s="26"/>
      <c r="D44" s="42">
        <v>7140538</v>
      </c>
      <c r="E44" s="42">
        <v>7526399</v>
      </c>
    </row>
    <row r="45" spans="2:5" x14ac:dyDescent="0.25">
      <c r="B45" s="24"/>
      <c r="C45" s="21"/>
      <c r="D45" s="43"/>
      <c r="E45" s="43"/>
    </row>
    <row r="46" spans="2:5" x14ac:dyDescent="0.25">
      <c r="B46" s="28" t="s">
        <v>30</v>
      </c>
      <c r="C46" s="21"/>
      <c r="D46" s="43"/>
      <c r="E46" s="43"/>
    </row>
    <row r="47" spans="2:5" x14ac:dyDescent="0.25">
      <c r="B47" s="27" t="s">
        <v>31</v>
      </c>
      <c r="C47" s="45"/>
      <c r="D47" s="41">
        <v>23199817</v>
      </c>
      <c r="E47" s="41">
        <v>12073503</v>
      </c>
    </row>
    <row r="48" spans="2:5" x14ac:dyDescent="0.25">
      <c r="B48" s="23" t="s">
        <v>32</v>
      </c>
      <c r="C48" s="21"/>
      <c r="D48" s="41">
        <v>387506</v>
      </c>
      <c r="E48" s="41">
        <v>874108</v>
      </c>
    </row>
    <row r="49" spans="2:5" ht="12.6" thickBot="1" x14ac:dyDescent="0.3">
      <c r="B49" s="27" t="s">
        <v>27</v>
      </c>
      <c r="C49" s="21"/>
      <c r="D49" s="41">
        <v>2997576</v>
      </c>
      <c r="E49" s="41">
        <v>2568984</v>
      </c>
    </row>
    <row r="50" spans="2:5" ht="12.6" thickBot="1" x14ac:dyDescent="0.3">
      <c r="B50" s="28" t="s">
        <v>33</v>
      </c>
      <c r="C50" s="26"/>
      <c r="D50" s="42">
        <v>26584899</v>
      </c>
      <c r="E50" s="42">
        <v>15516595</v>
      </c>
    </row>
    <row r="51" spans="2:5" ht="12.6" thickBot="1" x14ac:dyDescent="0.3">
      <c r="B51" s="28" t="s">
        <v>34</v>
      </c>
      <c r="C51" s="21"/>
      <c r="D51" s="46">
        <v>33725437</v>
      </c>
      <c r="E51" s="46">
        <v>23042994</v>
      </c>
    </row>
    <row r="52" spans="2:5" ht="12.6" thickBot="1" x14ac:dyDescent="0.3">
      <c r="B52" s="28" t="s">
        <v>35</v>
      </c>
      <c r="C52" s="26"/>
      <c r="D52" s="44">
        <v>134275987.50999999</v>
      </c>
      <c r="E52" s="44">
        <v>132135867.09340735</v>
      </c>
    </row>
    <row r="53" spans="2:5" ht="12.6" thickTop="1" x14ac:dyDescent="0.25">
      <c r="D53" s="73"/>
      <c r="E53" s="73"/>
    </row>
    <row r="54" spans="2:5" x14ac:dyDescent="0.25">
      <c r="D54" s="73"/>
      <c r="E54" s="7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5D26-E1F6-4123-899F-A162A3C18905}">
  <dimension ref="B2:I39"/>
  <sheetViews>
    <sheetView topLeftCell="A7" workbookViewId="0">
      <selection activeCell="C29" sqref="C29:I38"/>
    </sheetView>
  </sheetViews>
  <sheetFormatPr defaultRowHeight="12" x14ac:dyDescent="0.25"/>
  <cols>
    <col min="1" max="1" width="5" style="73" customWidth="1"/>
    <col min="2" max="2" width="75.7109375" style="73" customWidth="1"/>
    <col min="3" max="9" width="18.7109375" style="73" customWidth="1"/>
    <col min="10" max="16384" width="9.140625" style="73"/>
  </cols>
  <sheetData>
    <row r="2" spans="2:9" x14ac:dyDescent="0.25">
      <c r="B2" s="74" t="s">
        <v>132</v>
      </c>
    </row>
    <row r="3" spans="2:9" x14ac:dyDescent="0.25">
      <c r="B3" s="75" t="s">
        <v>78</v>
      </c>
    </row>
    <row r="4" spans="2:9" x14ac:dyDescent="0.25">
      <c r="B4" s="76" t="s">
        <v>134</v>
      </c>
    </row>
    <row r="5" spans="2:9" x14ac:dyDescent="0.25">
      <c r="C5" s="77"/>
      <c r="D5" s="77"/>
      <c r="E5" s="77"/>
      <c r="F5" s="78"/>
      <c r="G5" s="77"/>
      <c r="H5" s="77"/>
      <c r="I5" s="77"/>
    </row>
    <row r="6" spans="2:9" x14ac:dyDescent="0.25">
      <c r="C6" s="77"/>
      <c r="D6" s="77"/>
      <c r="E6" s="77"/>
      <c r="F6" s="78"/>
      <c r="G6" s="79"/>
      <c r="H6" s="77"/>
      <c r="I6" s="77"/>
    </row>
    <row r="7" spans="2:9" ht="12.6" thickBot="1" x14ac:dyDescent="0.3">
      <c r="B7" s="75" t="s">
        <v>153</v>
      </c>
      <c r="C7" s="77"/>
      <c r="D7" s="77"/>
      <c r="E7" s="77"/>
      <c r="F7" s="77"/>
      <c r="G7" s="77"/>
      <c r="H7" s="77"/>
      <c r="I7" s="77"/>
    </row>
    <row r="8" spans="2:9" x14ac:dyDescent="0.25">
      <c r="B8" s="77"/>
      <c r="C8" s="80" t="s">
        <v>79</v>
      </c>
      <c r="D8" s="80" t="s">
        <v>80</v>
      </c>
      <c r="E8" s="80" t="s">
        <v>81</v>
      </c>
      <c r="F8" s="80" t="s">
        <v>82</v>
      </c>
      <c r="G8" s="80" t="s">
        <v>135</v>
      </c>
      <c r="H8" s="80" t="s">
        <v>82</v>
      </c>
      <c r="I8" s="80" t="s">
        <v>83</v>
      </c>
    </row>
    <row r="9" spans="2:9" ht="12.6" thickBot="1" x14ac:dyDescent="0.3">
      <c r="B9" s="77"/>
      <c r="C9" s="81" t="s">
        <v>84</v>
      </c>
      <c r="D9" s="81" t="s">
        <v>85</v>
      </c>
      <c r="E9" s="81" t="s">
        <v>86</v>
      </c>
      <c r="F9" s="81" t="s">
        <v>87</v>
      </c>
      <c r="G9" s="81" t="s">
        <v>90</v>
      </c>
      <c r="H9" s="81" t="s">
        <v>88</v>
      </c>
      <c r="I9" s="81" t="s">
        <v>89</v>
      </c>
    </row>
    <row r="10" spans="2:9" x14ac:dyDescent="0.25">
      <c r="B10" s="82" t="s">
        <v>148</v>
      </c>
      <c r="C10" s="83">
        <v>28557446</v>
      </c>
      <c r="D10" s="83">
        <v>5563818</v>
      </c>
      <c r="E10" s="83">
        <f>33837979.5420244-1</f>
        <v>33837978.542024396</v>
      </c>
      <c r="F10" s="83">
        <v>12854944.42</v>
      </c>
      <c r="G10" s="83">
        <v>18041378</v>
      </c>
      <c r="H10" s="83">
        <v>10237307</v>
      </c>
      <c r="I10" s="83">
        <v>109092872.96202444</v>
      </c>
    </row>
    <row r="11" spans="2:9" x14ac:dyDescent="0.25">
      <c r="B11" s="82" t="s">
        <v>93</v>
      </c>
      <c r="C11" s="62"/>
      <c r="D11" s="62"/>
      <c r="E11" s="62"/>
      <c r="F11" s="62"/>
      <c r="G11" s="62"/>
      <c r="H11" s="62">
        <v>1694985</v>
      </c>
      <c r="I11" s="62">
        <v>1694985</v>
      </c>
    </row>
    <row r="12" spans="2:9" x14ac:dyDescent="0.25">
      <c r="B12" s="84" t="s">
        <v>136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</row>
    <row r="13" spans="2:9" ht="20.399999999999999" x14ac:dyDescent="0.25">
      <c r="B13" s="85" t="s">
        <v>66</v>
      </c>
      <c r="C13" s="6"/>
      <c r="D13" s="6"/>
      <c r="E13" s="6">
        <v>0</v>
      </c>
      <c r="F13" s="6"/>
      <c r="G13" s="6"/>
      <c r="H13" s="6"/>
      <c r="I13" s="6">
        <v>0</v>
      </c>
    </row>
    <row r="14" spans="2:9" x14ac:dyDescent="0.25">
      <c r="B14" s="85" t="s">
        <v>95</v>
      </c>
      <c r="C14" s="6"/>
      <c r="D14" s="6"/>
      <c r="E14" s="6">
        <v>0</v>
      </c>
      <c r="F14" s="6"/>
      <c r="G14" s="6"/>
      <c r="H14" s="6"/>
      <c r="I14" s="6">
        <v>0</v>
      </c>
    </row>
    <row r="15" spans="2:9" x14ac:dyDescent="0.25">
      <c r="B15" s="86" t="s">
        <v>137</v>
      </c>
      <c r="C15" s="62"/>
      <c r="D15" s="62"/>
      <c r="E15" s="62"/>
      <c r="F15" s="62"/>
      <c r="G15" s="62"/>
      <c r="H15" s="62">
        <f>H11</f>
        <v>1694985</v>
      </c>
      <c r="I15" s="62">
        <f>I11</f>
        <v>1694985</v>
      </c>
    </row>
    <row r="16" spans="2:9" x14ac:dyDescent="0.25">
      <c r="B16" s="87" t="s">
        <v>91</v>
      </c>
      <c r="C16" s="7"/>
      <c r="D16" s="7"/>
      <c r="E16" s="7"/>
      <c r="F16" s="7">
        <v>10237307</v>
      </c>
      <c r="G16" s="7"/>
      <c r="H16" s="7">
        <v>-10237307</v>
      </c>
      <c r="I16" s="6">
        <v>0</v>
      </c>
    </row>
    <row r="17" spans="2:9" x14ac:dyDescent="0.25">
      <c r="B17" s="87" t="s">
        <v>92</v>
      </c>
      <c r="C17" s="6"/>
      <c r="D17" s="6"/>
      <c r="E17" s="6"/>
      <c r="F17" s="88">
        <v>-10237307.09</v>
      </c>
      <c r="G17" s="6"/>
      <c r="H17" s="6"/>
      <c r="I17" s="6">
        <v>-10237307.09</v>
      </c>
    </row>
    <row r="18" spans="2:9" x14ac:dyDescent="0.25">
      <c r="B18" s="87" t="s">
        <v>141</v>
      </c>
      <c r="C18" s="6"/>
      <c r="D18" s="6"/>
      <c r="E18" s="6"/>
      <c r="F18" s="88"/>
      <c r="G18" s="6"/>
      <c r="H18" s="6"/>
      <c r="I18" s="6">
        <v>0</v>
      </c>
    </row>
    <row r="19" spans="2:9" ht="12.6" thickBot="1" x14ac:dyDescent="0.3">
      <c r="B19" s="85" t="s">
        <v>138</v>
      </c>
      <c r="C19" s="6"/>
      <c r="D19" s="6"/>
      <c r="E19" s="6">
        <v>0</v>
      </c>
      <c r="F19" s="6"/>
      <c r="G19" s="6"/>
      <c r="H19" s="6"/>
      <c r="I19" s="6">
        <v>0</v>
      </c>
    </row>
    <row r="20" spans="2:9" ht="12.6" thickBot="1" x14ac:dyDescent="0.3">
      <c r="B20" s="82" t="s">
        <v>154</v>
      </c>
      <c r="C20" s="8">
        <v>28557446</v>
      </c>
      <c r="D20" s="8">
        <v>5563818</v>
      </c>
      <c r="E20" s="8">
        <v>33837979.542024441</v>
      </c>
      <c r="F20" s="8">
        <v>12854944.330000002</v>
      </c>
      <c r="G20" s="8">
        <v>18041378</v>
      </c>
      <c r="H20" s="8">
        <v>1694985</v>
      </c>
      <c r="I20" s="8">
        <v>100550550.87202443</v>
      </c>
    </row>
    <row r="21" spans="2:9" ht="12.6" thickTop="1" x14ac:dyDescent="0.25">
      <c r="B21" s="77"/>
      <c r="C21" s="77"/>
      <c r="D21" s="77"/>
      <c r="E21" s="77"/>
      <c r="F21" s="77"/>
      <c r="G21" s="77"/>
      <c r="H21" s="77"/>
      <c r="I21" s="77"/>
    </row>
    <row r="22" spans="2:9" x14ac:dyDescent="0.25">
      <c r="B22" s="77"/>
      <c r="C22" s="77"/>
      <c r="D22" s="77"/>
      <c r="E22" s="77"/>
      <c r="F22" s="77"/>
      <c r="G22" s="77"/>
      <c r="H22" s="77"/>
      <c r="I22" s="77"/>
    </row>
    <row r="23" spans="2:9" x14ac:dyDescent="0.25">
      <c r="B23" s="77"/>
      <c r="C23" s="77"/>
      <c r="D23" s="77"/>
      <c r="E23" s="77"/>
      <c r="F23" s="77"/>
      <c r="G23" s="77"/>
      <c r="H23" s="77"/>
      <c r="I23" s="77"/>
    </row>
    <row r="24" spans="2:9" x14ac:dyDescent="0.25">
      <c r="B24" s="75"/>
      <c r="C24" s="77"/>
      <c r="D24" s="77"/>
      <c r="E24" s="77"/>
      <c r="F24" s="77"/>
      <c r="G24" s="77"/>
      <c r="H24" s="77"/>
      <c r="I24" s="77"/>
    </row>
    <row r="25" spans="2:9" x14ac:dyDescent="0.25">
      <c r="C25" s="77"/>
      <c r="D25" s="77"/>
      <c r="E25" s="77"/>
      <c r="F25" s="77"/>
      <c r="G25" s="77"/>
      <c r="H25" s="77"/>
      <c r="I25" s="77"/>
    </row>
    <row r="26" spans="2:9" ht="12.6" thickBot="1" x14ac:dyDescent="0.3">
      <c r="B26" s="75" t="s">
        <v>155</v>
      </c>
      <c r="C26" s="77"/>
      <c r="D26" s="77"/>
      <c r="E26" s="77"/>
      <c r="F26" s="77"/>
      <c r="G26" s="77"/>
      <c r="H26" s="77"/>
      <c r="I26" s="77"/>
    </row>
    <row r="27" spans="2:9" x14ac:dyDescent="0.25">
      <c r="B27" s="77"/>
      <c r="C27" s="80" t="s">
        <v>79</v>
      </c>
      <c r="D27" s="80" t="s">
        <v>80</v>
      </c>
      <c r="E27" s="80" t="s">
        <v>81</v>
      </c>
      <c r="F27" s="80" t="s">
        <v>82</v>
      </c>
      <c r="G27" s="80" t="s">
        <v>135</v>
      </c>
      <c r="H27" s="80" t="s">
        <v>82</v>
      </c>
      <c r="I27" s="80" t="s">
        <v>83</v>
      </c>
    </row>
    <row r="28" spans="2:9" ht="12.6" thickBot="1" x14ac:dyDescent="0.3">
      <c r="B28" s="77"/>
      <c r="C28" s="81" t="s">
        <v>84</v>
      </c>
      <c r="D28" s="81" t="s">
        <v>85</v>
      </c>
      <c r="E28" s="81" t="s">
        <v>86</v>
      </c>
      <c r="F28" s="81" t="s">
        <v>87</v>
      </c>
      <c r="G28" s="81" t="s">
        <v>90</v>
      </c>
      <c r="H28" s="81" t="s">
        <v>88</v>
      </c>
      <c r="I28" s="81" t="s">
        <v>89</v>
      </c>
    </row>
    <row r="29" spans="2:9" x14ac:dyDescent="0.25">
      <c r="B29" s="82" t="s">
        <v>146</v>
      </c>
      <c r="C29" s="89">
        <v>28557446</v>
      </c>
      <c r="D29" s="89">
        <v>5563818</v>
      </c>
      <c r="E29" s="89">
        <f>(24619127.5204594+6177469)</f>
        <v>30796596.520459399</v>
      </c>
      <c r="F29" s="89">
        <v>12854943.790000001</v>
      </c>
      <c r="G29" s="89">
        <v>18041378</v>
      </c>
      <c r="H29" s="89">
        <v>11767863</v>
      </c>
      <c r="I29" s="89">
        <f>(101404576.310459+6177470)</f>
        <v>107582046.310459</v>
      </c>
    </row>
    <row r="30" spans="2:9" x14ac:dyDescent="0.25">
      <c r="B30" s="82" t="s">
        <v>93</v>
      </c>
      <c r="C30" s="62"/>
      <c r="D30" s="62"/>
      <c r="E30" s="62"/>
      <c r="F30" s="62"/>
      <c r="G30" s="62"/>
      <c r="H30" s="62">
        <v>4126252</v>
      </c>
      <c r="I30" s="62">
        <v>4126252</v>
      </c>
    </row>
    <row r="31" spans="2:9" x14ac:dyDescent="0.25">
      <c r="B31" s="84" t="s">
        <v>136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</row>
    <row r="32" spans="2:9" ht="20.399999999999999" x14ac:dyDescent="0.25">
      <c r="B32" s="85" t="s">
        <v>66</v>
      </c>
      <c r="C32" s="89"/>
      <c r="D32" s="89"/>
      <c r="E32" s="6">
        <v>0</v>
      </c>
      <c r="F32" s="89"/>
      <c r="G32" s="89"/>
      <c r="H32" s="89"/>
      <c r="I32" s="6">
        <v>0</v>
      </c>
    </row>
    <row r="33" spans="2:9" x14ac:dyDescent="0.25">
      <c r="B33" s="85" t="s">
        <v>95</v>
      </c>
      <c r="C33" s="6"/>
      <c r="D33" s="6"/>
      <c r="E33" s="6">
        <v>0</v>
      </c>
      <c r="F33" s="6"/>
      <c r="G33" s="6"/>
      <c r="H33" s="6"/>
      <c r="I33" s="6">
        <v>0</v>
      </c>
    </row>
    <row r="34" spans="2:9" x14ac:dyDescent="0.25">
      <c r="B34" s="86" t="s">
        <v>137</v>
      </c>
      <c r="C34" s="62"/>
      <c r="D34" s="62"/>
      <c r="E34" s="62"/>
      <c r="F34" s="62"/>
      <c r="G34" s="62"/>
      <c r="H34" s="62">
        <v>4126252</v>
      </c>
      <c r="I34" s="62">
        <v>4126252</v>
      </c>
    </row>
    <row r="35" spans="2:9" x14ac:dyDescent="0.25">
      <c r="B35" s="87" t="s">
        <v>91</v>
      </c>
      <c r="C35" s="6"/>
      <c r="D35" s="6"/>
      <c r="E35" s="6"/>
      <c r="F35" s="6">
        <v>11767863</v>
      </c>
      <c r="G35" s="6"/>
      <c r="H35" s="6">
        <v>-11767863</v>
      </c>
      <c r="I35" s="6">
        <v>0</v>
      </c>
    </row>
    <row r="36" spans="2:9" x14ac:dyDescent="0.25">
      <c r="B36" s="87" t="s">
        <v>92</v>
      </c>
      <c r="C36" s="6"/>
      <c r="D36" s="6"/>
      <c r="E36" s="6"/>
      <c r="F36" s="90">
        <v>-11767863</v>
      </c>
      <c r="G36" s="6"/>
      <c r="H36" s="6"/>
      <c r="I36" s="6">
        <v>-11767863</v>
      </c>
    </row>
    <row r="37" spans="2:9" ht="12.6" thickBot="1" x14ac:dyDescent="0.3">
      <c r="B37" s="85" t="s">
        <v>94</v>
      </c>
      <c r="C37" s="6"/>
      <c r="D37" s="6"/>
      <c r="E37" s="6"/>
      <c r="F37" s="6"/>
      <c r="G37" s="6"/>
      <c r="H37" s="6"/>
      <c r="I37" s="6">
        <v>0</v>
      </c>
    </row>
    <row r="38" spans="2:9" ht="12.6" thickBot="1" x14ac:dyDescent="0.3">
      <c r="B38" s="82" t="s">
        <v>156</v>
      </c>
      <c r="C38" s="8">
        <v>28557446</v>
      </c>
      <c r="D38" s="8">
        <v>5563818</v>
      </c>
      <c r="E38" s="8">
        <f>(25832165+4964432)</f>
        <v>30796597</v>
      </c>
      <c r="F38" s="8">
        <v>12854943.790000001</v>
      </c>
      <c r="G38" s="8">
        <v>18041378</v>
      </c>
      <c r="H38" s="8">
        <v>4126252</v>
      </c>
      <c r="I38" s="8">
        <v>99940435</v>
      </c>
    </row>
    <row r="39" spans="2:9" ht="12.6" thickTop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52CAE-4E98-4E6D-AEFC-A0F30108A078}">
  <dimension ref="B2:D51"/>
  <sheetViews>
    <sheetView tabSelected="1" topLeftCell="B21" workbookViewId="0">
      <selection activeCell="C9" sqref="C9:D51"/>
    </sheetView>
  </sheetViews>
  <sheetFormatPr defaultRowHeight="12" x14ac:dyDescent="0.25"/>
  <cols>
    <col min="2" max="2" width="67" bestFit="1" customWidth="1"/>
    <col min="3" max="3" width="32.140625" customWidth="1"/>
    <col min="4" max="4" width="31.140625" customWidth="1"/>
  </cols>
  <sheetData>
    <row r="2" spans="2:4" x14ac:dyDescent="0.25">
      <c r="B2" s="11" t="s">
        <v>132</v>
      </c>
    </row>
    <row r="3" spans="2:4" x14ac:dyDescent="0.25">
      <c r="B3" s="1" t="s">
        <v>96</v>
      </c>
      <c r="C3" s="2"/>
      <c r="D3" s="2"/>
    </row>
    <row r="4" spans="2:4" x14ac:dyDescent="0.25">
      <c r="B4" s="10" t="s">
        <v>134</v>
      </c>
      <c r="C4" s="2"/>
      <c r="D4" s="2"/>
    </row>
    <row r="5" spans="2:4" x14ac:dyDescent="0.25">
      <c r="B5" s="1"/>
      <c r="C5" s="2"/>
      <c r="D5" s="2"/>
    </row>
    <row r="6" spans="2:4" x14ac:dyDescent="0.25">
      <c r="B6" s="1"/>
      <c r="C6" s="2"/>
      <c r="D6" s="2"/>
    </row>
    <row r="7" spans="2:4" x14ac:dyDescent="0.25">
      <c r="B7" s="5" t="s">
        <v>97</v>
      </c>
      <c r="C7" s="3"/>
      <c r="D7" s="3"/>
    </row>
    <row r="8" spans="2:4" ht="12.6" thickBot="1" x14ac:dyDescent="0.3">
      <c r="B8" s="5"/>
      <c r="C8" s="3"/>
      <c r="D8" s="3"/>
    </row>
    <row r="9" spans="2:4" ht="12.6" thickBot="1" x14ac:dyDescent="0.3">
      <c r="B9" s="63"/>
      <c r="C9" s="64" t="s">
        <v>151</v>
      </c>
      <c r="D9" s="64" t="s">
        <v>152</v>
      </c>
    </row>
    <row r="10" spans="2:4" x14ac:dyDescent="0.25">
      <c r="B10" s="47" t="s">
        <v>114</v>
      </c>
      <c r="C10" s="48"/>
      <c r="D10" s="48"/>
    </row>
    <row r="11" spans="2:4" x14ac:dyDescent="0.25">
      <c r="B11" s="49" t="s">
        <v>98</v>
      </c>
      <c r="C11" s="50">
        <v>2059124</v>
      </c>
      <c r="D11" s="50">
        <v>4831746</v>
      </c>
    </row>
    <row r="12" spans="2:4" x14ac:dyDescent="0.25">
      <c r="B12" s="51" t="s">
        <v>99</v>
      </c>
      <c r="C12" s="52"/>
      <c r="D12" s="52"/>
    </row>
    <row r="13" spans="2:4" x14ac:dyDescent="0.25">
      <c r="B13" s="49" t="s">
        <v>100</v>
      </c>
      <c r="C13" s="53">
        <v>1664148.3000000003</v>
      </c>
      <c r="D13" s="53">
        <v>1574738.93</v>
      </c>
    </row>
    <row r="14" spans="2:4" x14ac:dyDescent="0.25">
      <c r="B14" s="49" t="s">
        <v>101</v>
      </c>
      <c r="C14" s="53">
        <v>844786.52</v>
      </c>
      <c r="D14" s="53">
        <v>808626.85000000009</v>
      </c>
    </row>
    <row r="15" spans="2:4" x14ac:dyDescent="0.25">
      <c r="B15" s="49" t="s">
        <v>102</v>
      </c>
      <c r="C15" s="53">
        <v>6216.56</v>
      </c>
      <c r="D15" s="53">
        <v>23006.6</v>
      </c>
    </row>
    <row r="16" spans="2:4" x14ac:dyDescent="0.25">
      <c r="B16" s="49" t="s">
        <v>103</v>
      </c>
      <c r="C16" s="53">
        <v>0</v>
      </c>
      <c r="D16" s="53">
        <v>0</v>
      </c>
    </row>
    <row r="17" spans="2:4" x14ac:dyDescent="0.25">
      <c r="B17" s="49" t="s">
        <v>115</v>
      </c>
      <c r="C17" s="53">
        <v>-223025</v>
      </c>
      <c r="D17" s="53">
        <v>-157681</v>
      </c>
    </row>
    <row r="18" spans="2:4" x14ac:dyDescent="0.25">
      <c r="B18" s="49" t="s">
        <v>104</v>
      </c>
      <c r="C18" s="53">
        <v>0</v>
      </c>
      <c r="D18" s="53">
        <v>0</v>
      </c>
    </row>
    <row r="19" spans="2:4" x14ac:dyDescent="0.25">
      <c r="B19" s="49" t="s">
        <v>105</v>
      </c>
      <c r="C19" s="53">
        <v>-145288.41</v>
      </c>
      <c r="D19" s="53">
        <v>8692.0499999999993</v>
      </c>
    </row>
    <row r="20" spans="2:4" x14ac:dyDescent="0.25">
      <c r="B20" s="49" t="s">
        <v>106</v>
      </c>
      <c r="C20" s="53">
        <v>2715</v>
      </c>
      <c r="D20" s="53">
        <v>0</v>
      </c>
    </row>
    <row r="21" spans="2:4" x14ac:dyDescent="0.25">
      <c r="B21" s="49" t="s">
        <v>116</v>
      </c>
      <c r="C21" s="53">
        <v>0</v>
      </c>
      <c r="D21" s="53">
        <v>0</v>
      </c>
    </row>
    <row r="22" spans="2:4" x14ac:dyDescent="0.25">
      <c r="B22" s="49" t="s">
        <v>54</v>
      </c>
      <c r="C22" s="53">
        <v>-1915756.8699999999</v>
      </c>
      <c r="D22" s="53">
        <v>-2114223.09</v>
      </c>
    </row>
    <row r="23" spans="2:4" x14ac:dyDescent="0.25">
      <c r="B23" s="49" t="s">
        <v>143</v>
      </c>
      <c r="C23" s="53">
        <v>169772.44999999998</v>
      </c>
      <c r="D23" s="53">
        <v>267220.28999999998</v>
      </c>
    </row>
    <row r="24" spans="2:4" x14ac:dyDescent="0.25">
      <c r="B24" s="49" t="s">
        <v>117</v>
      </c>
      <c r="C24" s="53">
        <v>-8501.57</v>
      </c>
      <c r="D24" s="53">
        <v>-59065.309999999983</v>
      </c>
    </row>
    <row r="25" spans="2:4" ht="12.6" thickBot="1" x14ac:dyDescent="0.3">
      <c r="B25" s="49" t="s">
        <v>118</v>
      </c>
      <c r="C25" s="53">
        <v>162625.78</v>
      </c>
      <c r="D25" s="53">
        <v>13998.72</v>
      </c>
    </row>
    <row r="26" spans="2:4" ht="12.6" thickBot="1" x14ac:dyDescent="0.3">
      <c r="B26" s="54" t="s">
        <v>107</v>
      </c>
      <c r="C26" s="55">
        <v>2616816.7599999998</v>
      </c>
      <c r="D26" s="55">
        <v>5197060.0399999991</v>
      </c>
    </row>
    <row r="27" spans="2:4" x14ac:dyDescent="0.25">
      <c r="B27" s="49" t="s">
        <v>139</v>
      </c>
      <c r="C27" s="56">
        <v>3840769</v>
      </c>
      <c r="D27" s="56">
        <v>-3122051</v>
      </c>
    </row>
    <row r="28" spans="2:4" x14ac:dyDescent="0.25">
      <c r="B28" s="49" t="s">
        <v>119</v>
      </c>
      <c r="C28" s="56">
        <v>-1908984.02</v>
      </c>
      <c r="D28" s="56">
        <v>-474840.25</v>
      </c>
    </row>
    <row r="29" spans="2:4" x14ac:dyDescent="0.25">
      <c r="B29" s="49" t="s">
        <v>108</v>
      </c>
      <c r="C29" s="56">
        <v>-487565</v>
      </c>
      <c r="D29" s="56">
        <v>784032</v>
      </c>
    </row>
    <row r="30" spans="2:4" x14ac:dyDescent="0.25">
      <c r="B30" s="49" t="s">
        <v>120</v>
      </c>
      <c r="C30" s="56">
        <v>910341.26999999955</v>
      </c>
      <c r="D30" s="56">
        <v>1760680.7100000009</v>
      </c>
    </row>
    <row r="31" spans="2:4" x14ac:dyDescent="0.25">
      <c r="B31" s="49" t="s">
        <v>109</v>
      </c>
      <c r="C31" s="56">
        <v>-850741</v>
      </c>
      <c r="D31" s="56">
        <v>-631365</v>
      </c>
    </row>
    <row r="32" spans="2:4" ht="12.6" thickBot="1" x14ac:dyDescent="0.3">
      <c r="B32" s="49" t="s">
        <v>144</v>
      </c>
      <c r="C32" s="56">
        <v>-169772.9</v>
      </c>
      <c r="D32" s="56">
        <v>-267057.57999999996</v>
      </c>
    </row>
    <row r="33" spans="2:4" ht="12.6" thickBot="1" x14ac:dyDescent="0.3">
      <c r="B33" s="54" t="s">
        <v>121</v>
      </c>
      <c r="C33" s="55">
        <v>3950864.11</v>
      </c>
      <c r="D33" s="55">
        <v>3246458.92</v>
      </c>
    </row>
    <row r="34" spans="2:4" x14ac:dyDescent="0.25">
      <c r="B34" s="12"/>
      <c r="C34" s="12"/>
      <c r="D34" s="12"/>
    </row>
    <row r="35" spans="2:4" x14ac:dyDescent="0.25">
      <c r="B35" s="51" t="s">
        <v>122</v>
      </c>
      <c r="C35" s="50"/>
      <c r="D35" s="50"/>
    </row>
    <row r="36" spans="2:4" x14ac:dyDescent="0.25">
      <c r="B36" s="49" t="s">
        <v>110</v>
      </c>
      <c r="C36" s="53">
        <v>-2847841.87</v>
      </c>
      <c r="D36" s="53">
        <v>-727560.53</v>
      </c>
    </row>
    <row r="37" spans="2:4" x14ac:dyDescent="0.25">
      <c r="B37" s="49" t="s">
        <v>123</v>
      </c>
      <c r="C37" s="53">
        <v>33000</v>
      </c>
      <c r="D37" s="53">
        <v>70351.360000000001</v>
      </c>
    </row>
    <row r="38" spans="2:4" x14ac:dyDescent="0.25">
      <c r="B38" s="49" t="s">
        <v>124</v>
      </c>
      <c r="C38" s="53">
        <v>-149122.13000000012</v>
      </c>
      <c r="D38" s="53">
        <v>-2579748.44</v>
      </c>
    </row>
    <row r="39" spans="2:4" ht="12.6" thickBot="1" x14ac:dyDescent="0.3">
      <c r="B39" s="49" t="s">
        <v>111</v>
      </c>
      <c r="C39" s="53">
        <v>1865604</v>
      </c>
      <c r="D39" s="53">
        <v>2109377.5299999998</v>
      </c>
    </row>
    <row r="40" spans="2:4" ht="12.6" thickBot="1" x14ac:dyDescent="0.3">
      <c r="B40" s="54" t="s">
        <v>125</v>
      </c>
      <c r="C40" s="55">
        <v>-1098360</v>
      </c>
      <c r="D40" s="55">
        <v>-1127580.08</v>
      </c>
    </row>
    <row r="41" spans="2:4" x14ac:dyDescent="0.25">
      <c r="B41" s="12"/>
      <c r="C41" s="12"/>
      <c r="D41" s="12"/>
    </row>
    <row r="42" spans="2:4" x14ac:dyDescent="0.25">
      <c r="B42" s="51" t="s">
        <v>126</v>
      </c>
      <c r="C42" s="52"/>
      <c r="D42" s="52"/>
    </row>
    <row r="43" spans="2:4" x14ac:dyDescent="0.25">
      <c r="B43" s="49" t="s">
        <v>112</v>
      </c>
      <c r="C43" s="53">
        <v>-1394185.9300000002</v>
      </c>
      <c r="D43" s="53">
        <v>-1327692.7600000002</v>
      </c>
    </row>
    <row r="44" spans="2:4" x14ac:dyDescent="0.25">
      <c r="B44" s="49" t="s">
        <v>145</v>
      </c>
      <c r="C44" s="53">
        <v>0</v>
      </c>
      <c r="D44" s="53">
        <v>0</v>
      </c>
    </row>
    <row r="45" spans="2:4" ht="12.6" thickBot="1" x14ac:dyDescent="0.3">
      <c r="B45" s="49" t="s">
        <v>127</v>
      </c>
      <c r="C45" s="53">
        <v>-35719.760000000002</v>
      </c>
      <c r="D45" s="53">
        <v>-98332.89</v>
      </c>
    </row>
    <row r="46" spans="2:4" x14ac:dyDescent="0.25">
      <c r="B46" s="57" t="s">
        <v>128</v>
      </c>
      <c r="C46" s="58">
        <v>-1429905.6900000002</v>
      </c>
      <c r="D46" s="58">
        <v>-1426025.6500000001</v>
      </c>
    </row>
    <row r="47" spans="2:4" x14ac:dyDescent="0.25">
      <c r="B47" s="30"/>
      <c r="C47" s="59"/>
      <c r="D47" s="59"/>
    </row>
    <row r="48" spans="2:4" x14ac:dyDescent="0.25">
      <c r="B48" s="49" t="s">
        <v>129</v>
      </c>
      <c r="C48" s="53">
        <v>1423026.8237059996</v>
      </c>
      <c r="D48" s="53">
        <v>692665.37359599967</v>
      </c>
    </row>
    <row r="49" spans="2:4" x14ac:dyDescent="0.25">
      <c r="B49" s="49" t="s">
        <v>113</v>
      </c>
      <c r="C49" s="53">
        <v>-428.40370599999642</v>
      </c>
      <c r="D49" s="53">
        <v>188.81640400001379</v>
      </c>
    </row>
    <row r="50" spans="2:4" x14ac:dyDescent="0.25">
      <c r="B50" s="49" t="s">
        <v>130</v>
      </c>
      <c r="C50" s="60">
        <v>298005</v>
      </c>
      <c r="D50" s="60">
        <v>648543</v>
      </c>
    </row>
    <row r="51" spans="2:4" x14ac:dyDescent="0.25">
      <c r="B51" s="30" t="s">
        <v>131</v>
      </c>
      <c r="C51" s="61">
        <v>1720602.4199999997</v>
      </c>
      <c r="D51" s="61">
        <v>1341396.1899999997</v>
      </c>
    </row>
  </sheetData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Situatia rezultatului global</vt:lpstr>
      <vt:lpstr>Situatie pozitiei financiare</vt:lpstr>
      <vt:lpstr>Sit modif capitalurilor</vt:lpstr>
      <vt:lpstr>Sit fluxurilor de trezorerie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Moise, Luiza</dc:creator>
  <cp:lastModifiedBy>Moise, Luiza</cp:lastModifiedBy>
  <dcterms:created xsi:type="dcterms:W3CDTF">2022-02-25T13:17:23Z</dcterms:created>
  <dcterms:modified xsi:type="dcterms:W3CDTF">2025-08-08T14:14:48Z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6b4508-cb92-454e-94db-b11b960bbce6_Enabled">
    <vt:lpwstr>true</vt:lpwstr>
  </property>
  <property fmtid="{D5CDD505-2E9C-101B-9397-08002B2CF9AE}" pid="3" name="MSIP_Label_eb6b4508-cb92-454e-94db-b11b960bbce6_SetDate">
    <vt:lpwstr>2024-05-13T08:45:17Z</vt:lpwstr>
  </property>
  <property fmtid="{D5CDD505-2E9C-101B-9397-08002B2CF9AE}" pid="4" name="MSIP_Label_eb6b4508-cb92-454e-94db-b11b960bbce6_Method">
    <vt:lpwstr>Standard</vt:lpwstr>
  </property>
  <property fmtid="{D5CDD505-2E9C-101B-9397-08002B2CF9AE}" pid="5" name="MSIP_Label_eb6b4508-cb92-454e-94db-b11b960bbce6_Name">
    <vt:lpwstr>defa4170-0d19-0005-0004-bc88714345d2</vt:lpwstr>
  </property>
  <property fmtid="{D5CDD505-2E9C-101B-9397-08002B2CF9AE}" pid="6" name="MSIP_Label_eb6b4508-cb92-454e-94db-b11b960bbce6_SiteId">
    <vt:lpwstr>6746c0ef-2e94-4efe-92c6-7b03929a4d0e</vt:lpwstr>
  </property>
  <property fmtid="{D5CDD505-2E9C-101B-9397-08002B2CF9AE}" pid="7" name="MSIP_Label_eb6b4508-cb92-454e-94db-b11b960bbce6_ActionId">
    <vt:lpwstr>a0987f9b-a5c4-44f9-9ac8-be73122fa888</vt:lpwstr>
  </property>
  <property fmtid="{D5CDD505-2E9C-101B-9397-08002B2CF9AE}" pid="8" name="MSIP_Label_eb6b4508-cb92-454e-94db-b11b960bbce6_ContentBits">
    <vt:lpwstr>0</vt:lpwstr>
  </property>
</Properties>
</file>